
<file path=[Content_Types].xml><?xml version="1.0" encoding="utf-8"?>
<Types xmlns="http://schemas.openxmlformats.org/package/2006/content-types">
  <Override PartName="/xl/theme/themeOverride4.xml" ContentType="application/vnd.openxmlformats-officedocument.themeOverride+xml"/>
  <Override PartName="/xl/charts/chart6.xml" ContentType="application/vnd.openxmlformats-officedocument.drawingml.chart+xml"/>
  <Override PartName="/xl/charts/chart2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theme/themeOverride2.xml" ContentType="application/vnd.openxmlformats-officedocument.themeOverride+xml"/>
  <Override PartName="/xl/charts/chart4.xml" ContentType="application/vnd.openxmlformats-officedocument.drawingml.chart+xml"/>
  <Override PartName="/xl/theme/themeOverride19.xml" ContentType="application/vnd.openxmlformats-officedocument.themeOverride+xml"/>
  <Override PartName="/xl/charts/chart2.xml" ContentType="application/vnd.openxmlformats-officedocument.drawingml.chart+xml"/>
  <Override PartName="/xl/theme/themeOverride17.xml" ContentType="application/vnd.openxmlformats-officedocument.themeOverride+xml"/>
  <Override PartName="/xl/theme/themeOverride28.xml" ContentType="application/vnd.openxmlformats-officedocument.themeOverride+xml"/>
  <Default Extension="rels" ContentType="application/vnd.openxmlformats-package.relationships+xml"/>
  <Default Extension="xml" ContentType="application/xml"/>
  <Override PartName="/xl/worksheets/sheet5.xml" ContentType="application/vnd.openxmlformats-officedocument.spreadsheetml.worksheet+xml"/>
  <Override PartName="/xl/theme/themeOverride15.xml" ContentType="application/vnd.openxmlformats-officedocument.themeOverride+xml"/>
  <Override PartName="/xl/theme/themeOverride24.xml" ContentType="application/vnd.openxmlformats-officedocument.themeOverride+xml"/>
  <Override PartName="/xl/theme/themeOverride26.xml" ContentType="application/vnd.openxmlformats-officedocument.themeOverride+xml"/>
  <Override PartName="/xl/charts/chart29.xml" ContentType="application/vnd.openxmlformats-officedocument.drawingml.char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theme/themeOverride13.xml" ContentType="application/vnd.openxmlformats-officedocument.themeOverride+xml"/>
  <Override PartName="/xl/charts/chart18.xml" ContentType="application/vnd.openxmlformats-officedocument.drawingml.chart+xml"/>
  <Override PartName="/xl/theme/themeOverride22.xml" ContentType="application/vnd.openxmlformats-officedocument.themeOverride+xml"/>
  <Override PartName="/xl/charts/chart27.xml" ContentType="application/vnd.openxmlformats-officedocument.drawingml.char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Override11.xml" ContentType="application/vnd.openxmlformats-officedocument.themeOverride+xml"/>
  <Override PartName="/xl/charts/chart16.xml" ContentType="application/vnd.openxmlformats-officedocument.drawingml.chart+xml"/>
  <Override PartName="/xl/theme/themeOverride20.xml" ContentType="application/vnd.openxmlformats-officedocument.themeOverride+xml"/>
  <Override PartName="/xl/charts/chart25.xml" ContentType="application/vnd.openxmlformats-officedocument.drawingml.chart+xml"/>
  <Override PartName="/xl/sharedStrings.xml" ContentType="application/vnd.openxmlformats-officedocument.spreadsheetml.sharedStrings+xml"/>
  <Override PartName="/xl/theme/themeOverride8.xml" ContentType="application/vnd.openxmlformats-officedocument.themeOverride+xml"/>
  <Override PartName="/xl/theme/themeOverride9.xml" ContentType="application/vnd.openxmlformats-officedocument.themeOverride+xml"/>
  <Override PartName="/xl/theme/themeOverride10.xml" ContentType="application/vnd.openxmlformats-officedocument.themeOverride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theme/themeOverride6.xml" ContentType="application/vnd.openxmlformats-officedocument.themeOverride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docProps/core.xml" ContentType="application/vnd.openxmlformats-package.core-properties+xml"/>
  <Override PartName="/xl/theme/themeOverride5.xml" ContentType="application/vnd.openxmlformats-officedocument.themeOverride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Override3.xml" ContentType="application/vnd.openxmlformats-officedocument.themeOverride+xml"/>
  <Override PartName="/xl/charts/chart5.xml" ContentType="application/vnd.openxmlformats-officedocument.drawingml.chart+xml"/>
  <Override PartName="/xl/theme/themeOverride29.xml" ContentType="application/vnd.openxmlformats-officedocument.themeOverride+xml"/>
  <Override PartName="/xl/theme/themeOverride1.xml" ContentType="application/vnd.openxmlformats-officedocument.themeOverride+xml"/>
  <Override PartName="/xl/charts/chart3.xml" ContentType="application/vnd.openxmlformats-officedocument.drawingml.chart+xml"/>
  <Override PartName="/xl/theme/themeOverride18.xml" ContentType="application/vnd.openxmlformats-officedocument.themeOverride+xml"/>
  <Override PartName="/xl/theme/themeOverride27.xml" ContentType="application/vnd.openxmlformats-officedocument.themeOverride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theme/themeOverride16.xml" ContentType="application/vnd.openxmlformats-officedocument.themeOverride+xml"/>
  <Override PartName="/xl/theme/themeOverride25.xml" ContentType="application/vnd.openxmlformats-officedocument.themeOverride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theme/themeOverride14.xml" ContentType="application/vnd.openxmlformats-officedocument.themeOverride+xml"/>
  <Override PartName="/xl/charts/chart19.xml" ContentType="application/vnd.openxmlformats-officedocument.drawingml.chart+xml"/>
  <Override PartName="/xl/theme/themeOverride23.xml" ContentType="application/vnd.openxmlformats-officedocument.themeOverride+xml"/>
  <Override PartName="/xl/charts/chart28.xml" ContentType="application/vnd.openxmlformats-officedocument.drawingml.chart+xml"/>
  <Override PartName="/xl/theme/themeOverride12.xml" ContentType="application/vnd.openxmlformats-officedocument.themeOverride+xml"/>
  <Override PartName="/xl/charts/chart17.xml" ContentType="application/vnd.openxmlformats-officedocument.drawingml.chart+xml"/>
  <Override PartName="/xl/theme/themeOverride21.xml" ContentType="application/vnd.openxmlformats-officedocument.themeOverride+xml"/>
  <Override PartName="/xl/charts/chart26.xml" ContentType="application/vnd.openxmlformats-officedocument.drawingml.chart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0" windowWidth="20115" windowHeight="6975" activeTab="1"/>
  </bookViews>
  <sheets>
    <sheet name="Navigation" sheetId="3" r:id="rId1"/>
    <sheet name="Strains" sheetId="2" r:id="rId2"/>
    <sheet name="980055" sheetId="1" r:id="rId3"/>
    <sheet name="Work" sheetId="4" r:id="rId4"/>
    <sheet name="d0 data" sheetId="5" r:id="rId5"/>
  </sheets>
  <externalReferences>
    <externalReference r:id="rId6"/>
    <externalReference r:id="rId7"/>
  </externalReferences>
  <definedNames>
    <definedName name="lambda">'d0 data'!$I$1</definedName>
    <definedName name="phi0">'d0 data'!$I$2</definedName>
  </definedNames>
  <calcPr calcId="125725"/>
</workbook>
</file>

<file path=xl/calcChain.xml><?xml version="1.0" encoding="utf-8"?>
<calcChain xmlns="http://schemas.openxmlformats.org/spreadsheetml/2006/main">
  <c r="B35" i="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7"/>
  <c r="B6"/>
  <c r="B5"/>
  <c r="A2" i="4"/>
  <c r="A6"/>
  <c r="A10"/>
  <c r="A14"/>
  <c r="A18"/>
  <c r="A22"/>
  <c r="A26"/>
  <c r="A30"/>
  <c r="B2"/>
  <c r="C2"/>
  <c r="D2"/>
  <c r="E2"/>
  <c r="F2"/>
  <c r="G2"/>
  <c r="H2"/>
  <c r="I2"/>
  <c r="J2"/>
  <c r="K2"/>
  <c r="L2"/>
  <c r="M2"/>
  <c r="N2"/>
  <c r="O2"/>
  <c r="P2"/>
  <c r="Q2"/>
  <c r="R2"/>
  <c r="S2"/>
  <c r="T2"/>
  <c r="U2"/>
  <c r="V2"/>
  <c r="W2"/>
  <c r="X2"/>
  <c r="Y2"/>
  <c r="Z2"/>
  <c r="AA2"/>
  <c r="AB2"/>
  <c r="AC2"/>
  <c r="AD2"/>
  <c r="AE2"/>
  <c r="B3"/>
  <c r="C3"/>
  <c r="A3" s="1"/>
  <c r="D3"/>
  <c r="E3"/>
  <c r="F3"/>
  <c r="G3"/>
  <c r="H3"/>
  <c r="I3"/>
  <c r="J3"/>
  <c r="K3"/>
  <c r="L3"/>
  <c r="M3"/>
  <c r="N3"/>
  <c r="O3"/>
  <c r="P3"/>
  <c r="Q3"/>
  <c r="R3"/>
  <c r="S3"/>
  <c r="T3"/>
  <c r="U3"/>
  <c r="V3"/>
  <c r="W3"/>
  <c r="X3"/>
  <c r="Y3"/>
  <c r="Z3"/>
  <c r="AA3"/>
  <c r="AB3"/>
  <c r="AC3"/>
  <c r="AD3"/>
  <c r="AE3"/>
  <c r="B4"/>
  <c r="C4"/>
  <c r="A4" s="1"/>
  <c r="D4"/>
  <c r="E4"/>
  <c r="F4"/>
  <c r="G4"/>
  <c r="H4"/>
  <c r="I4"/>
  <c r="J4"/>
  <c r="K4"/>
  <c r="L4"/>
  <c r="M4"/>
  <c r="N4"/>
  <c r="O4"/>
  <c r="P4"/>
  <c r="Q4"/>
  <c r="R4"/>
  <c r="S4"/>
  <c r="T4"/>
  <c r="U4"/>
  <c r="V4"/>
  <c r="W4"/>
  <c r="X4"/>
  <c r="Y4"/>
  <c r="Z4"/>
  <c r="AA4"/>
  <c r="AB4"/>
  <c r="AC4"/>
  <c r="AD4"/>
  <c r="AE4"/>
  <c r="B5"/>
  <c r="C5"/>
  <c r="A5" s="1"/>
  <c r="D5"/>
  <c r="E5"/>
  <c r="F5"/>
  <c r="G5"/>
  <c r="H5"/>
  <c r="I5"/>
  <c r="J5"/>
  <c r="K5"/>
  <c r="L5"/>
  <c r="M5"/>
  <c r="N5"/>
  <c r="O5"/>
  <c r="P5"/>
  <c r="Q5"/>
  <c r="R5"/>
  <c r="S5"/>
  <c r="T5"/>
  <c r="U5"/>
  <c r="V5"/>
  <c r="W5"/>
  <c r="X5"/>
  <c r="Y5"/>
  <c r="Z5"/>
  <c r="AA5"/>
  <c r="AB5"/>
  <c r="AC5"/>
  <c r="AD5"/>
  <c r="AE5"/>
  <c r="B6"/>
  <c r="C6"/>
  <c r="D6"/>
  <c r="E6"/>
  <c r="F6"/>
  <c r="G6"/>
  <c r="H6"/>
  <c r="I6"/>
  <c r="J6"/>
  <c r="K6"/>
  <c r="L6"/>
  <c r="M6"/>
  <c r="N6"/>
  <c r="O6"/>
  <c r="P6"/>
  <c r="Q6"/>
  <c r="R6"/>
  <c r="S6"/>
  <c r="T6"/>
  <c r="U6"/>
  <c r="V6"/>
  <c r="W6"/>
  <c r="X6"/>
  <c r="Y6"/>
  <c r="Z6"/>
  <c r="AA6"/>
  <c r="AB6"/>
  <c r="AC6"/>
  <c r="AD6"/>
  <c r="AE6"/>
  <c r="B7"/>
  <c r="C7"/>
  <c r="A7" s="1"/>
  <c r="D7"/>
  <c r="E7"/>
  <c r="F7"/>
  <c r="G7"/>
  <c r="H7"/>
  <c r="I7"/>
  <c r="J7"/>
  <c r="K7"/>
  <c r="L7"/>
  <c r="M7"/>
  <c r="N7"/>
  <c r="O7"/>
  <c r="P7"/>
  <c r="Q7"/>
  <c r="R7"/>
  <c r="S7"/>
  <c r="T7"/>
  <c r="U7"/>
  <c r="V7"/>
  <c r="W7"/>
  <c r="X7"/>
  <c r="Y7"/>
  <c r="Z7"/>
  <c r="AA7"/>
  <c r="AB7"/>
  <c r="AC7"/>
  <c r="AD7"/>
  <c r="AE7"/>
  <c r="B8"/>
  <c r="C8"/>
  <c r="A8" s="1"/>
  <c r="D8"/>
  <c r="E8"/>
  <c r="F8"/>
  <c r="G8"/>
  <c r="H8"/>
  <c r="I8"/>
  <c r="J8"/>
  <c r="K8"/>
  <c r="L8"/>
  <c r="M8"/>
  <c r="N8"/>
  <c r="O8"/>
  <c r="P8"/>
  <c r="Q8"/>
  <c r="R8"/>
  <c r="S8"/>
  <c r="T8"/>
  <c r="U8"/>
  <c r="V8"/>
  <c r="W8"/>
  <c r="X8"/>
  <c r="Y8"/>
  <c r="Z8"/>
  <c r="AA8"/>
  <c r="AB8"/>
  <c r="AC8"/>
  <c r="AD8"/>
  <c r="AE8"/>
  <c r="B9"/>
  <c r="C9"/>
  <c r="A9" s="1"/>
  <c r="D9"/>
  <c r="E9"/>
  <c r="F9"/>
  <c r="G9"/>
  <c r="H9"/>
  <c r="I9"/>
  <c r="J9"/>
  <c r="K9"/>
  <c r="L9"/>
  <c r="M9"/>
  <c r="N9"/>
  <c r="O9"/>
  <c r="P9"/>
  <c r="Q9"/>
  <c r="R9"/>
  <c r="S9"/>
  <c r="T9"/>
  <c r="U9"/>
  <c r="V9"/>
  <c r="W9"/>
  <c r="X9"/>
  <c r="Y9"/>
  <c r="Z9"/>
  <c r="AA9"/>
  <c r="AB9"/>
  <c r="AC9"/>
  <c r="AD9"/>
  <c r="AE9"/>
  <c r="B10"/>
  <c r="C10"/>
  <c r="D10"/>
  <c r="E10"/>
  <c r="F10"/>
  <c r="G10"/>
  <c r="H10"/>
  <c r="I10"/>
  <c r="J10"/>
  <c r="K10"/>
  <c r="L10"/>
  <c r="M10"/>
  <c r="N10"/>
  <c r="O10"/>
  <c r="P10"/>
  <c r="Q10"/>
  <c r="R10"/>
  <c r="S10"/>
  <c r="T10"/>
  <c r="U10"/>
  <c r="V10"/>
  <c r="W10"/>
  <c r="X10"/>
  <c r="Y10"/>
  <c r="Z10"/>
  <c r="AA10"/>
  <c r="AB10"/>
  <c r="AC10"/>
  <c r="AD10"/>
  <c r="AE10"/>
  <c r="B11"/>
  <c r="C11"/>
  <c r="A11" s="1"/>
  <c r="D11"/>
  <c r="E11"/>
  <c r="F11"/>
  <c r="G11"/>
  <c r="H11"/>
  <c r="I11"/>
  <c r="J11"/>
  <c r="K11"/>
  <c r="L11"/>
  <c r="M11"/>
  <c r="N11"/>
  <c r="O11"/>
  <c r="P11"/>
  <c r="Q11"/>
  <c r="R11"/>
  <c r="S11"/>
  <c r="T11"/>
  <c r="U11"/>
  <c r="V11"/>
  <c r="W11"/>
  <c r="X11"/>
  <c r="Y11"/>
  <c r="Z11"/>
  <c r="AA11"/>
  <c r="AB11"/>
  <c r="AC11"/>
  <c r="AD11"/>
  <c r="AE11"/>
  <c r="B12"/>
  <c r="C12"/>
  <c r="A12" s="1"/>
  <c r="D12"/>
  <c r="E12"/>
  <c r="F12"/>
  <c r="G12"/>
  <c r="H12"/>
  <c r="I12"/>
  <c r="J12"/>
  <c r="K12"/>
  <c r="L12"/>
  <c r="M12"/>
  <c r="N12"/>
  <c r="O12"/>
  <c r="P12"/>
  <c r="Q12"/>
  <c r="R12"/>
  <c r="S12"/>
  <c r="T12"/>
  <c r="U12"/>
  <c r="V12"/>
  <c r="W12"/>
  <c r="X12"/>
  <c r="Y12"/>
  <c r="Z12"/>
  <c r="AA12"/>
  <c r="AB12"/>
  <c r="AC12"/>
  <c r="AD12"/>
  <c r="AE12"/>
  <c r="B13"/>
  <c r="C13"/>
  <c r="A13" s="1"/>
  <c r="D13"/>
  <c r="E13"/>
  <c r="F13"/>
  <c r="G13"/>
  <c r="H13"/>
  <c r="I13"/>
  <c r="J13"/>
  <c r="K13"/>
  <c r="L13"/>
  <c r="M13"/>
  <c r="N13"/>
  <c r="O13"/>
  <c r="P13"/>
  <c r="Q13"/>
  <c r="R13"/>
  <c r="S13"/>
  <c r="T13"/>
  <c r="U13"/>
  <c r="V13"/>
  <c r="W13"/>
  <c r="X13"/>
  <c r="Y13"/>
  <c r="Z13"/>
  <c r="AA13"/>
  <c r="AB13"/>
  <c r="AC13"/>
  <c r="AD13"/>
  <c r="AE13"/>
  <c r="B14"/>
  <c r="C14"/>
  <c r="D14"/>
  <c r="E14"/>
  <c r="F14"/>
  <c r="G14"/>
  <c r="H14"/>
  <c r="I14"/>
  <c r="J14"/>
  <c r="K14"/>
  <c r="L14"/>
  <c r="M14"/>
  <c r="N14"/>
  <c r="O14"/>
  <c r="P14"/>
  <c r="Q14"/>
  <c r="R14"/>
  <c r="S14"/>
  <c r="T14"/>
  <c r="U14"/>
  <c r="V14"/>
  <c r="W14"/>
  <c r="X14"/>
  <c r="Y14"/>
  <c r="Z14"/>
  <c r="AA14"/>
  <c r="AB14"/>
  <c r="AC14"/>
  <c r="AD14"/>
  <c r="AE14"/>
  <c r="B15"/>
  <c r="C15"/>
  <c r="A15" s="1"/>
  <c r="D15"/>
  <c r="E15"/>
  <c r="F15"/>
  <c r="G15"/>
  <c r="H15"/>
  <c r="I15"/>
  <c r="J15"/>
  <c r="K15"/>
  <c r="L15"/>
  <c r="M15"/>
  <c r="N15"/>
  <c r="O15"/>
  <c r="P15"/>
  <c r="Q15"/>
  <c r="R15"/>
  <c r="S15"/>
  <c r="T15"/>
  <c r="U15"/>
  <c r="V15"/>
  <c r="W15"/>
  <c r="X15"/>
  <c r="Y15"/>
  <c r="Z15"/>
  <c r="AA15"/>
  <c r="AB15"/>
  <c r="AC15"/>
  <c r="AD15"/>
  <c r="AE15"/>
  <c r="B16"/>
  <c r="C16"/>
  <c r="A16" s="1"/>
  <c r="D16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Y16"/>
  <c r="Z16"/>
  <c r="AA16"/>
  <c r="AB16"/>
  <c r="AC16"/>
  <c r="AD16"/>
  <c r="AE16"/>
  <c r="B17"/>
  <c r="C17"/>
  <c r="A17" s="1"/>
  <c r="D17"/>
  <c r="E17"/>
  <c r="F17"/>
  <c r="G17"/>
  <c r="H17"/>
  <c r="I17"/>
  <c r="J17"/>
  <c r="K17"/>
  <c r="L17"/>
  <c r="M17"/>
  <c r="N17"/>
  <c r="O17"/>
  <c r="P17"/>
  <c r="Q17"/>
  <c r="R17"/>
  <c r="S17"/>
  <c r="T17"/>
  <c r="U17"/>
  <c r="V17"/>
  <c r="W17"/>
  <c r="X17"/>
  <c r="Y17"/>
  <c r="Z17"/>
  <c r="AA17"/>
  <c r="AB17"/>
  <c r="AC17"/>
  <c r="AD17"/>
  <c r="AE17"/>
  <c r="B18"/>
  <c r="C18"/>
  <c r="D18"/>
  <c r="E18"/>
  <c r="F18"/>
  <c r="G18"/>
  <c r="H18"/>
  <c r="I18"/>
  <c r="J18"/>
  <c r="K18"/>
  <c r="L18"/>
  <c r="M18"/>
  <c r="N18"/>
  <c r="O18"/>
  <c r="P18"/>
  <c r="Q18"/>
  <c r="R18"/>
  <c r="S18"/>
  <c r="T18"/>
  <c r="U18"/>
  <c r="V18"/>
  <c r="W18"/>
  <c r="X18"/>
  <c r="Y18"/>
  <c r="Z18"/>
  <c r="AA18"/>
  <c r="AB18"/>
  <c r="AC18"/>
  <c r="AD18"/>
  <c r="AE18"/>
  <c r="B19"/>
  <c r="C19"/>
  <c r="A19" s="1"/>
  <c r="D19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Y19"/>
  <c r="Z19"/>
  <c r="AA19"/>
  <c r="AB19"/>
  <c r="AC19"/>
  <c r="AD19"/>
  <c r="AE19"/>
  <c r="B20"/>
  <c r="C20"/>
  <c r="A20" s="1"/>
  <c r="D20"/>
  <c r="E20"/>
  <c r="F20"/>
  <c r="G20"/>
  <c r="H20"/>
  <c r="I20"/>
  <c r="J20"/>
  <c r="K20"/>
  <c r="L20"/>
  <c r="M20"/>
  <c r="N20"/>
  <c r="O20"/>
  <c r="P20"/>
  <c r="Q20"/>
  <c r="R20"/>
  <c r="S20"/>
  <c r="T20"/>
  <c r="U20"/>
  <c r="V20"/>
  <c r="W20"/>
  <c r="X20"/>
  <c r="Y20"/>
  <c r="Z20"/>
  <c r="AA20"/>
  <c r="AB20"/>
  <c r="AC20"/>
  <c r="AD20"/>
  <c r="AE20"/>
  <c r="B21"/>
  <c r="C21"/>
  <c r="A21" s="1"/>
  <c r="D21"/>
  <c r="E21"/>
  <c r="F21"/>
  <c r="G21"/>
  <c r="H21"/>
  <c r="I21"/>
  <c r="J21"/>
  <c r="K21"/>
  <c r="L21"/>
  <c r="M21"/>
  <c r="N21"/>
  <c r="O21"/>
  <c r="P21"/>
  <c r="Q21"/>
  <c r="R21"/>
  <c r="S21"/>
  <c r="T21"/>
  <c r="U21"/>
  <c r="V21"/>
  <c r="W21"/>
  <c r="X21"/>
  <c r="Y21"/>
  <c r="Z21"/>
  <c r="AA21"/>
  <c r="AB21"/>
  <c r="AC21"/>
  <c r="AD21"/>
  <c r="AE21"/>
  <c r="B22"/>
  <c r="C22"/>
  <c r="D22"/>
  <c r="E22"/>
  <c r="F22"/>
  <c r="G22"/>
  <c r="H22"/>
  <c r="I22"/>
  <c r="J22"/>
  <c r="K22"/>
  <c r="L22"/>
  <c r="M22"/>
  <c r="N22"/>
  <c r="O22"/>
  <c r="P22"/>
  <c r="Q22"/>
  <c r="R22"/>
  <c r="S22"/>
  <c r="T22"/>
  <c r="U22"/>
  <c r="V22"/>
  <c r="W22"/>
  <c r="X22"/>
  <c r="Y22"/>
  <c r="Z22"/>
  <c r="AA22"/>
  <c r="AB22"/>
  <c r="AC22"/>
  <c r="AD22"/>
  <c r="AE22"/>
  <c r="B23"/>
  <c r="C23"/>
  <c r="A23" s="1"/>
  <c r="D23"/>
  <c r="E23"/>
  <c r="F23"/>
  <c r="G23"/>
  <c r="H23"/>
  <c r="I23"/>
  <c r="J23"/>
  <c r="K23"/>
  <c r="L23"/>
  <c r="M23"/>
  <c r="N23"/>
  <c r="O23"/>
  <c r="P23"/>
  <c r="Q23"/>
  <c r="R23"/>
  <c r="S23"/>
  <c r="T23"/>
  <c r="U23"/>
  <c r="V23"/>
  <c r="W23"/>
  <c r="X23"/>
  <c r="Y23"/>
  <c r="Z23"/>
  <c r="AA23"/>
  <c r="AB23"/>
  <c r="AC23"/>
  <c r="AD23"/>
  <c r="AE23"/>
  <c r="B24"/>
  <c r="C24"/>
  <c r="A24" s="1"/>
  <c r="D24"/>
  <c r="E24"/>
  <c r="F24"/>
  <c r="G24"/>
  <c r="H24"/>
  <c r="I24"/>
  <c r="J24"/>
  <c r="K24"/>
  <c r="L24"/>
  <c r="M24"/>
  <c r="N24"/>
  <c r="O24"/>
  <c r="P24"/>
  <c r="Q24"/>
  <c r="R24"/>
  <c r="S24"/>
  <c r="T24"/>
  <c r="U24"/>
  <c r="V24"/>
  <c r="W24"/>
  <c r="X24"/>
  <c r="Y24"/>
  <c r="Z24"/>
  <c r="AA24"/>
  <c r="AB24"/>
  <c r="AC24"/>
  <c r="AD24"/>
  <c r="AE24"/>
  <c r="B25"/>
  <c r="C25"/>
  <c r="A25" s="1"/>
  <c r="D25"/>
  <c r="E25"/>
  <c r="F25"/>
  <c r="G25"/>
  <c r="H25"/>
  <c r="I25"/>
  <c r="J25"/>
  <c r="K25"/>
  <c r="L25"/>
  <c r="M25"/>
  <c r="N25"/>
  <c r="O25"/>
  <c r="P25"/>
  <c r="Q25"/>
  <c r="R25"/>
  <c r="S25"/>
  <c r="T25"/>
  <c r="U25"/>
  <c r="V25"/>
  <c r="W25"/>
  <c r="X25"/>
  <c r="Y25"/>
  <c r="Z25"/>
  <c r="AA25"/>
  <c r="AB25"/>
  <c r="AC25"/>
  <c r="AD25"/>
  <c r="AE25"/>
  <c r="B26"/>
  <c r="C26"/>
  <c r="D26"/>
  <c r="E26"/>
  <c r="F26"/>
  <c r="G26"/>
  <c r="H26"/>
  <c r="I26"/>
  <c r="J26"/>
  <c r="K26"/>
  <c r="L26"/>
  <c r="M26"/>
  <c r="N26"/>
  <c r="O26"/>
  <c r="P26"/>
  <c r="Q26"/>
  <c r="R26"/>
  <c r="S26"/>
  <c r="T26"/>
  <c r="U26"/>
  <c r="V26"/>
  <c r="W26"/>
  <c r="X26"/>
  <c r="Y26"/>
  <c r="Z26"/>
  <c r="AA26"/>
  <c r="AB26"/>
  <c r="AC26"/>
  <c r="AD26"/>
  <c r="AE26"/>
  <c r="B27"/>
  <c r="C27"/>
  <c r="A27" s="1"/>
  <c r="D27"/>
  <c r="E27"/>
  <c r="F27"/>
  <c r="G27"/>
  <c r="H27"/>
  <c r="I27"/>
  <c r="J27"/>
  <c r="K27"/>
  <c r="L27"/>
  <c r="M27"/>
  <c r="N27"/>
  <c r="O27"/>
  <c r="P27"/>
  <c r="Q27"/>
  <c r="R27"/>
  <c r="S27"/>
  <c r="T27"/>
  <c r="U27"/>
  <c r="V27"/>
  <c r="W27"/>
  <c r="X27"/>
  <c r="Y27"/>
  <c r="Z27"/>
  <c r="AA27"/>
  <c r="AB27"/>
  <c r="AC27"/>
  <c r="AD27"/>
  <c r="AE27"/>
  <c r="B28"/>
  <c r="C28"/>
  <c r="A28" s="1"/>
  <c r="D28"/>
  <c r="E28"/>
  <c r="F28"/>
  <c r="G28"/>
  <c r="H28"/>
  <c r="I28"/>
  <c r="J28"/>
  <c r="K28"/>
  <c r="L28"/>
  <c r="M28"/>
  <c r="N28"/>
  <c r="O28"/>
  <c r="P28"/>
  <c r="Q28"/>
  <c r="R28"/>
  <c r="S28"/>
  <c r="T28"/>
  <c r="U28"/>
  <c r="V28"/>
  <c r="W28"/>
  <c r="X28"/>
  <c r="Y28"/>
  <c r="Z28"/>
  <c r="AA28"/>
  <c r="AB28"/>
  <c r="AC28"/>
  <c r="AD28"/>
  <c r="AE28"/>
  <c r="B29"/>
  <c r="C29"/>
  <c r="A29" s="1"/>
  <c r="D29"/>
  <c r="E29"/>
  <c r="F29"/>
  <c r="G29"/>
  <c r="H29"/>
  <c r="I29"/>
  <c r="J29"/>
  <c r="K29"/>
  <c r="L29"/>
  <c r="M29"/>
  <c r="N29"/>
  <c r="O29"/>
  <c r="P29"/>
  <c r="Q29"/>
  <c r="R29"/>
  <c r="S29"/>
  <c r="T29"/>
  <c r="U29"/>
  <c r="V29"/>
  <c r="W29"/>
  <c r="X29"/>
  <c r="Y29"/>
  <c r="Z29"/>
  <c r="AA29"/>
  <c r="AB29"/>
  <c r="AC29"/>
  <c r="AD29"/>
  <c r="AE29"/>
  <c r="B30"/>
  <c r="C30"/>
  <c r="D30"/>
  <c r="E30"/>
  <c r="F30"/>
  <c r="G30"/>
  <c r="H30"/>
  <c r="I30"/>
  <c r="J30"/>
  <c r="K30"/>
  <c r="L30"/>
  <c r="M30"/>
  <c r="N30"/>
  <c r="O30"/>
  <c r="P30"/>
  <c r="Q30"/>
  <c r="R30"/>
  <c r="S30"/>
  <c r="T30"/>
  <c r="U30"/>
  <c r="V30"/>
  <c r="W30"/>
  <c r="X30"/>
  <c r="Y30"/>
  <c r="Z30"/>
  <c r="AA30"/>
  <c r="AB30"/>
  <c r="AC30"/>
  <c r="AD30"/>
  <c r="AE30"/>
  <c r="C1"/>
  <c r="A1" s="1"/>
  <c r="D1"/>
  <c r="E1"/>
  <c r="F1"/>
  <c r="G1"/>
  <c r="H1"/>
  <c r="I1"/>
  <c r="J1"/>
  <c r="K1"/>
  <c r="L1"/>
  <c r="M1"/>
  <c r="N1"/>
  <c r="O1"/>
  <c r="P1"/>
  <c r="Q1"/>
  <c r="R1"/>
  <c r="S1"/>
  <c r="T1"/>
  <c r="U1"/>
  <c r="V1"/>
  <c r="W1"/>
  <c r="X1"/>
  <c r="Y1"/>
  <c r="Z1"/>
  <c r="AA1"/>
  <c r="AB1"/>
  <c r="AC1"/>
  <c r="AD1"/>
  <c r="AE1"/>
  <c r="B1"/>
  <c r="M30" i="2"/>
  <c r="I30"/>
  <c r="M29"/>
  <c r="I29"/>
  <c r="M28"/>
  <c r="I28"/>
  <c r="M27"/>
  <c r="I27"/>
  <c r="M26"/>
  <c r="I26"/>
  <c r="M25"/>
  <c r="I25"/>
  <c r="M24"/>
  <c r="I24"/>
  <c r="M23"/>
  <c r="I23"/>
  <c r="M22"/>
  <c r="I22"/>
  <c r="M21"/>
  <c r="I21"/>
  <c r="M20"/>
  <c r="I20"/>
  <c r="M19"/>
  <c r="I19"/>
  <c r="M18"/>
  <c r="I18"/>
  <c r="M17"/>
  <c r="I17"/>
  <c r="M16"/>
  <c r="I16"/>
  <c r="M15"/>
  <c r="I15"/>
  <c r="M14"/>
  <c r="I14"/>
  <c r="M13"/>
  <c r="I13"/>
  <c r="M12"/>
  <c r="I12"/>
  <c r="M11"/>
  <c r="I11"/>
  <c r="M10"/>
  <c r="I10"/>
  <c r="M9"/>
  <c r="I9"/>
  <c r="M8"/>
  <c r="I8"/>
  <c r="M7"/>
  <c r="I7"/>
  <c r="M6"/>
  <c r="I6"/>
  <c r="M5"/>
  <c r="I5"/>
  <c r="M4"/>
  <c r="I4"/>
  <c r="M3"/>
  <c r="I3"/>
  <c r="M2"/>
  <c r="I2"/>
  <c r="F7" i="5" l="1"/>
  <c r="H7" s="1"/>
  <c r="G33"/>
  <c r="G31"/>
  <c r="G25"/>
  <c r="G7"/>
  <c r="G5"/>
  <c r="F34"/>
  <c r="F32"/>
  <c r="H32" s="1"/>
  <c r="F30"/>
  <c r="F28"/>
  <c r="F26"/>
  <c r="F24"/>
  <c r="H24" s="1"/>
  <c r="F22"/>
  <c r="H22" s="1"/>
  <c r="I22" s="1"/>
  <c r="F20"/>
  <c r="H20" s="1"/>
  <c r="F18"/>
  <c r="F16"/>
  <c r="H16" s="1"/>
  <c r="F14"/>
  <c r="F12"/>
  <c r="F10"/>
  <c r="F8"/>
  <c r="H8" s="1"/>
  <c r="F6"/>
  <c r="H6" s="1"/>
  <c r="I6" s="1"/>
  <c r="G29"/>
  <c r="G23"/>
  <c r="G19"/>
  <c r="G13"/>
  <c r="G9"/>
  <c r="F5"/>
  <c r="H5" s="1"/>
  <c r="G34"/>
  <c r="G32"/>
  <c r="I32" s="1"/>
  <c r="G30"/>
  <c r="G28"/>
  <c r="G26"/>
  <c r="G24"/>
  <c r="I24" s="1"/>
  <c r="G22"/>
  <c r="G20"/>
  <c r="I20" s="1"/>
  <c r="G18"/>
  <c r="G16"/>
  <c r="I16" s="1"/>
  <c r="G14"/>
  <c r="G12"/>
  <c r="G10"/>
  <c r="G8"/>
  <c r="I8" s="1"/>
  <c r="G6"/>
  <c r="G35"/>
  <c r="G27"/>
  <c r="G21"/>
  <c r="G17"/>
  <c r="G15"/>
  <c r="G11"/>
  <c r="F35"/>
  <c r="H35" s="1"/>
  <c r="F33"/>
  <c r="H33" s="1"/>
  <c r="I33" s="1"/>
  <c r="F31"/>
  <c r="H31" s="1"/>
  <c r="F29"/>
  <c r="F27"/>
  <c r="H27" s="1"/>
  <c r="F25"/>
  <c r="H25" s="1"/>
  <c r="F23"/>
  <c r="H23" s="1"/>
  <c r="F21"/>
  <c r="H21" s="1"/>
  <c r="F19"/>
  <c r="H19" s="1"/>
  <c r="F17"/>
  <c r="H17" s="1"/>
  <c r="I17" s="1"/>
  <c r="F15"/>
  <c r="H15" s="1"/>
  <c r="F13"/>
  <c r="F11"/>
  <c r="H11" s="1"/>
  <c r="F9"/>
  <c r="H9" s="1"/>
  <c r="I25"/>
  <c r="G36"/>
  <c r="I23"/>
  <c r="I27"/>
  <c r="H10"/>
  <c r="I10" s="1"/>
  <c r="H14"/>
  <c r="I14" s="1"/>
  <c r="H18"/>
  <c r="I18" s="1"/>
  <c r="H26"/>
  <c r="I26" s="1"/>
  <c r="H30"/>
  <c r="I30" s="1"/>
  <c r="H34"/>
  <c r="I34" s="1"/>
  <c r="I15"/>
  <c r="I31"/>
  <c r="I12" l="1"/>
  <c r="H12"/>
  <c r="H28"/>
  <c r="I28"/>
  <c r="I35"/>
  <c r="I7"/>
  <c r="I5"/>
  <c r="I11"/>
  <c r="I19"/>
  <c r="I9"/>
  <c r="H13"/>
  <c r="I13" s="1"/>
  <c r="I36" s="1"/>
  <c r="I29"/>
  <c r="H29"/>
  <c r="I21"/>
</calcChain>
</file>

<file path=xl/sharedStrings.xml><?xml version="1.0" encoding="utf-8"?>
<sst xmlns="http://schemas.openxmlformats.org/spreadsheetml/2006/main" count="818" uniqueCount="163">
  <si>
    <t xml:space="preserve">                                                                                </t>
  </si>
  <si>
    <t xml:space="preserve">Run :     1  Seq   1  Rec   1  File L3A:980055  Date  8-JAN-2014 22:03:52.12    </t>
  </si>
  <si>
    <t xml:space="preserve">Mode: MW CENTR_PHI  Npts     1  Mon1[  DB]=  200000 *     1  Mon2[CF]=*      1  </t>
  </si>
  <si>
    <t xml:space="preserve">Temp: Temperature control hardware not installed.                               </t>
  </si>
  <si>
    <t xml:space="preserve">Monx: GE331   [ 1.29790]   Wavelength Approx.  1.52357                          </t>
  </si>
  <si>
    <t xml:space="preserve">Drv :  2TM=  71.880 TMFR=  35.940  PSI=-135.000  PHI= -90.200 DSRD=  12.500     </t>
  </si>
  <si>
    <t xml:space="preserve">Drv : XPOS= -74.980 YPOS= -42.340 ZPOS=  51.330 DSTD=   0.000                   </t>
  </si>
  <si>
    <t xml:space="preserve">Osc : DRIVE oscillation during count OFF.                                       </t>
  </si>
  <si>
    <t xml:space="preserve">MWsp: MDCALW.032 DSN ??  NDet   32  LDet    1  CDet   16  RDet   32             </t>
  </si>
  <si>
    <t xml:space="preserve">MWdc: PhiC= -90.200  PhiW=   0.000  DPhi=   0.113  NSteps=  1                   </t>
  </si>
  <si>
    <t xml:space="preserve">Nam : Use NAME command to store text on this line.                              </t>
  </si>
  <si>
    <t xml:space="preserve">Com : Use COMMENT command to store text on this line.                           </t>
  </si>
  <si>
    <t>Run</t>
  </si>
  <si>
    <t>Header start</t>
  </si>
  <si>
    <t>Header end</t>
  </si>
  <si>
    <t>Data start</t>
  </si>
  <si>
    <t>Data end</t>
  </si>
  <si>
    <t>PHI</t>
  </si>
  <si>
    <t>SIG</t>
  </si>
  <si>
    <t>MON</t>
  </si>
  <si>
    <t>TIME</t>
  </si>
  <si>
    <t>VAR</t>
  </si>
  <si>
    <t>VARCOL</t>
  </si>
  <si>
    <t>Record</t>
  </si>
  <si>
    <t>File</t>
  </si>
  <si>
    <t>Date/Time</t>
  </si>
  <si>
    <t>2TM</t>
  </si>
  <si>
    <t>TMFR</t>
  </si>
  <si>
    <t>PSI</t>
  </si>
  <si>
    <t>DSRD</t>
  </si>
  <si>
    <t>XPOS</t>
  </si>
  <si>
    <t>YPOS</t>
  </si>
  <si>
    <t>ZPOS</t>
  </si>
  <si>
    <t>DSTD</t>
  </si>
  <si>
    <t>OSC</t>
  </si>
  <si>
    <t>OFF</t>
  </si>
  <si>
    <t>SIG= 32W</t>
  </si>
  <si>
    <t>MON=  DB</t>
  </si>
  <si>
    <t>POINT</t>
  </si>
  <si>
    <t># points</t>
  </si>
  <si>
    <t>Monitor</t>
  </si>
  <si>
    <t>Time(s)</t>
  </si>
  <si>
    <t>Max</t>
  </si>
  <si>
    <t>Min</t>
  </si>
  <si>
    <t>Filename</t>
  </si>
  <si>
    <t>Parsed?</t>
  </si>
  <si>
    <t>YES</t>
  </si>
  <si>
    <t>Number of columns in STRAINS worksheet</t>
  </si>
  <si>
    <t>First drive column in STRAINS worksheet</t>
  </si>
  <si>
    <t>Last drive column in STRAINS worksheet</t>
  </si>
  <si>
    <t>Number of Grids</t>
  </si>
  <si>
    <t>Instrument</t>
  </si>
  <si>
    <t>L3</t>
  </si>
  <si>
    <t>Last row</t>
  </si>
  <si>
    <t xml:space="preserve">Runs = </t>
  </si>
  <si>
    <t>Number of runs</t>
  </si>
  <si>
    <t xml:space="preserve">Run :     2  Seq   2  Rec   2  File L3A:980055  Date  8-JAN-2014 22:22:27.87    </t>
  </si>
  <si>
    <t xml:space="preserve">Drv : XPOS= -75.570 YPOS= -42.310 ZPOS=  40.995 DSTD=   0.000                   </t>
  </si>
  <si>
    <t xml:space="preserve">Run :     3  Seq   3  Rec   3  File L3A:980055  Date  8-JAN-2014 22:38:16.74    </t>
  </si>
  <si>
    <t xml:space="preserve">Drv : XPOS= -75.740 YPOS= -42.410 ZPOS=  30.675 DSTD=   0.000                   </t>
  </si>
  <si>
    <t xml:space="preserve">Run :     4  Seq   4  Rec   4  File L3A:980055  Date  8-JAN-2014 22:55:54.41    </t>
  </si>
  <si>
    <t xml:space="preserve">Drv : XPOS= -75.540 YPOS= -42.280 ZPOS=  20.660 DSTD=   0.000                   </t>
  </si>
  <si>
    <t xml:space="preserve">Run :     5  Seq   5  Rec   5  File L3A:980055  Date  8-JAN-2014 23:13:27.68    </t>
  </si>
  <si>
    <t xml:space="preserve">Drv : XPOS= -75.770 YPOS= -42.360 ZPOS=  11.335 DSTD=   0.000                   </t>
  </si>
  <si>
    <t xml:space="preserve">Run :     6  Seq   6  Rec   6  File L3A:980055  Date  8-JAN-2014 23:31:00.05    </t>
  </si>
  <si>
    <t xml:space="preserve">Mode: MW CENTR_PHI  Npts     1  Mon1[  DB]=  200000 *     2  Mon2[CF]=*      1  </t>
  </si>
  <si>
    <t xml:space="preserve">Drv : XPOS= -75.750 YPOS= -42.240 ZPOS=   1.015 DSTD=   0.000                   </t>
  </si>
  <si>
    <t xml:space="preserve">Run :     7  Seq   7  Rec   7  File L3A:980055  Date  9-JAN-2014 00:05:46.44    </t>
  </si>
  <si>
    <t xml:space="preserve">Drv : XPOS= -75.780 YPOS= -42.180 ZPOS=  -9.190 DSTD=   0.000                   </t>
  </si>
  <si>
    <t xml:space="preserve">Run :     8  Seq   8  Rec   8  File L3A:980055  Date  9-JAN-2014 00:23:15.81    </t>
  </si>
  <si>
    <t xml:space="preserve">Drv : XPOS= -75.000 YPOS= -42.320 ZPOS= -18.820 DSTD=   0.000                   </t>
  </si>
  <si>
    <t xml:space="preserve">Run :     9  Seq   9  Rec   9  File L3A:980055  Date  9-JAN-2014 00:41:30.20    </t>
  </si>
  <si>
    <t xml:space="preserve">Drv : XPOS= -74.860 YPOS= -42.440 ZPOS= -29.900 DSTD=   0.000                   </t>
  </si>
  <si>
    <t xml:space="preserve">Run :    10  Seq  10  Rec  10  File L3A:980055  Date  9-JAN-2014 01:00:29.43    </t>
  </si>
  <si>
    <t xml:space="preserve">Drv : XPOS= -74.430 YPOS= -42.470 ZPOS= -39.480 DSTD=   0.000                   </t>
  </si>
  <si>
    <t xml:space="preserve">Run :    11  Seq  11  Rec  11  File L3A:980055  Date  9-JAN-2014 01:19:38.67    </t>
  </si>
  <si>
    <t xml:space="preserve">Drv : XPOS= -74.330 YPOS= -42.580 ZPOS= -49.470 DSTD=   0.000                   </t>
  </si>
  <si>
    <t xml:space="preserve">Run :    12  Seq  12  Rec  22  File L3A:980055  Date  9-JAN-2014 01:38:44.52    </t>
  </si>
  <si>
    <t xml:space="preserve">Drv : XPOS= -71.980 YPOS= -42.580 ZPOS= -49.470 DSTD=   0.000                   </t>
  </si>
  <si>
    <t xml:space="preserve">Run :    13  Seq  13  Rec  21  File L3A:980055  Date  9-JAN-2014 01:56:56.31    </t>
  </si>
  <si>
    <t xml:space="preserve">Drv : XPOS= -72.080 YPOS= -42.470 ZPOS= -39.480 DSTD=   0.000                   </t>
  </si>
  <si>
    <t xml:space="preserve">Run :    14  Seq  14  Rec  20  File L3A:980055  Date  9-JAN-2014 02:13:59.50    </t>
  </si>
  <si>
    <t xml:space="preserve">Drv : XPOS= -72.510 YPOS= -42.440 ZPOS= -29.900 DSTD=   0.000                   </t>
  </si>
  <si>
    <t xml:space="preserve">Run :    15  Seq  15  Rec  19  File L3A:980055  Date  9-JAN-2014 02:30:48.35    </t>
  </si>
  <si>
    <t xml:space="preserve">Drv : XPOS= -72.650 YPOS= -42.320 ZPOS= -18.820 DSTD=   0.000                   </t>
  </si>
  <si>
    <t xml:space="preserve">Run :    16  Seq  16  Rec  18  File L3A:980055  Date  9-JAN-2014 02:47:36.45    </t>
  </si>
  <si>
    <t xml:space="preserve">Drv : XPOS= -73.430 YPOS= -42.180 ZPOS=  -9.190 DSTD=   0.000                   </t>
  </si>
  <si>
    <t xml:space="preserve">Run :    17  Seq  17  Rec  17  File L3A:980055  Date  9-JAN-2014 03:04:24.09    </t>
  </si>
  <si>
    <t xml:space="preserve">Drv : XPOS= -73.400 YPOS= -42.240 ZPOS=   1.015 DSTD=   0.000                   </t>
  </si>
  <si>
    <t xml:space="preserve">Run :    18  Seq  18  Rec  16  File L3A:980055  Date  9-JAN-2014 03:21:08.69    </t>
  </si>
  <si>
    <t xml:space="preserve">Drv : XPOS= -73.420 YPOS= -42.360 ZPOS=  11.335 DSTD=   0.000                   </t>
  </si>
  <si>
    <t xml:space="preserve">Run :    19  Seq  19  Rec  15  File L3A:980055  Date  9-JAN-2014 03:37:49.12    </t>
  </si>
  <si>
    <t xml:space="preserve">Drv : XPOS= -73.190 YPOS= -42.280 ZPOS=  20.660 DSTD=   0.000                   </t>
  </si>
  <si>
    <t xml:space="preserve">Run :    20  Seq  20  Rec  14  File L3A:980055  Date  9-JAN-2014 03:54:28.50    </t>
  </si>
  <si>
    <t xml:space="preserve">Drv : XPOS= -73.390 YPOS= -42.410 ZPOS=  30.675 DSTD=   0.000                   </t>
  </si>
  <si>
    <t xml:space="preserve">Run :    21  Seq  21  Rec  13  File L3A:980055  Date  9-JAN-2014 04:11:05.03    </t>
  </si>
  <si>
    <t xml:space="preserve">Drv : XPOS= -73.220 YPOS= -42.310 ZPOS=  40.995 DSTD=   0.000                   </t>
  </si>
  <si>
    <t xml:space="preserve">Run :    22  Seq  22  Rec  12  File L3A:980055  Date  9-JAN-2014 04:27:44.50    </t>
  </si>
  <si>
    <t xml:space="preserve">Drv : XPOS= -72.630 YPOS= -42.340 ZPOS=  51.330 DSTD=   0.000                   </t>
  </si>
  <si>
    <t xml:space="preserve">Run :    23  Seq  23  Rec  23  File L3A:980055  Date  9-JAN-2014 04:44:30.00    </t>
  </si>
  <si>
    <t xml:space="preserve">Drv : XPOS= -75.480 YPOS= -42.360 ZPOS=  -9.190 DSTD=   0.000                   </t>
  </si>
  <si>
    <t xml:space="preserve">Run :    24  Seq  24  Rec  24  File L3A:980055  Date  9-JAN-2014 05:01:11.82    </t>
  </si>
  <si>
    <t xml:space="preserve">Drv : XPOS= -75.180 YPOS= -42.360 ZPOS=  -9.190 DSTD=   0.000                   </t>
  </si>
  <si>
    <t xml:space="preserve">Run :    25  Seq  25  Rec  25  File L3A:980055  Date  9-JAN-2014 05:17:46.80    </t>
  </si>
  <si>
    <t xml:space="preserve">Drv : XPOS= -74.880 YPOS= -42.360 ZPOS=  -9.190 DSTD=   0.000                   </t>
  </si>
  <si>
    <t xml:space="preserve">Run :    26  Seq  26  Rec  26  File L3A:980055  Date  9-JAN-2014 05:34:14.89    </t>
  </si>
  <si>
    <t xml:space="preserve">Drv : XPOS= -74.580 YPOS= -42.360 ZPOS=  -9.190 DSTD=   0.000                   </t>
  </si>
  <si>
    <t xml:space="preserve">Run :    27  Seq  27  Rec  27  File L3A:980055  Date  9-JAN-2014 05:50:34.30    </t>
  </si>
  <si>
    <t xml:space="preserve">Drv : XPOS= -74.280 YPOS= -42.360 ZPOS=  -9.190 DSTD=   0.000                   </t>
  </si>
  <si>
    <t xml:space="preserve">Run :    28  Seq  28  Rec  28  File L3A:980055  Date  9-JAN-2014 06:07:05.86    </t>
  </si>
  <si>
    <t xml:space="preserve">Drv : XPOS= -73.980 YPOS= -42.360 ZPOS=  -9.190 DSTD=   0.000                   </t>
  </si>
  <si>
    <t xml:space="preserve">Run :    29  Seq  29  Rec  29  File L3A:980055  Date  9-JAN-2014 06:23:29.89    </t>
  </si>
  <si>
    <t xml:space="preserve">Drv : XPOS= -73.680 YPOS= -42.360 ZPOS=  -9.190 DSTD=   0.000                   </t>
  </si>
  <si>
    <t>Run 1</t>
  </si>
  <si>
    <t>Fit</t>
  </si>
  <si>
    <t>I</t>
  </si>
  <si>
    <t>f</t>
  </si>
  <si>
    <t>Df</t>
  </si>
  <si>
    <t>FWHM</t>
  </si>
  <si>
    <t>Bkgd</t>
  </si>
  <si>
    <t>Slope</t>
  </si>
  <si>
    <r>
      <t>D</t>
    </r>
    <r>
      <rPr>
        <sz val="11"/>
        <color theme="1"/>
        <rFont val="Calibri"/>
        <family val="2"/>
        <scheme val="minor"/>
      </rPr>
      <t>I</t>
    </r>
  </si>
  <si>
    <r>
      <t>D</t>
    </r>
    <r>
      <rPr>
        <sz val="11"/>
        <color theme="1"/>
        <rFont val="Calibri"/>
        <family val="2"/>
        <scheme val="minor"/>
      </rPr>
      <t>FWHM</t>
    </r>
  </si>
  <si>
    <r>
      <t>D</t>
    </r>
    <r>
      <rPr>
        <sz val="11"/>
        <color theme="1"/>
        <rFont val="Calibri"/>
        <family val="2"/>
        <scheme val="minor"/>
      </rPr>
      <t>Bkgd</t>
    </r>
  </si>
  <si>
    <r>
      <t>D</t>
    </r>
    <r>
      <rPr>
        <sz val="11"/>
        <color theme="1"/>
        <rFont val="Calibri"/>
        <family val="2"/>
        <scheme val="minor"/>
      </rPr>
      <t>Slope</t>
    </r>
  </si>
  <si>
    <r>
      <t>c</t>
    </r>
    <r>
      <rPr>
        <vertAlign val="superscript"/>
        <sz val="10"/>
        <color theme="1"/>
        <rFont val="Arial"/>
        <family val="2"/>
      </rPr>
      <t>2</t>
    </r>
  </si>
  <si>
    <t>Run 2</t>
  </si>
  <si>
    <t>Run 3</t>
  </si>
  <si>
    <t>Run 4</t>
  </si>
  <si>
    <t>Run 5</t>
  </si>
  <si>
    <t>Run 6</t>
  </si>
  <si>
    <t>Run 7</t>
  </si>
  <si>
    <t>Run 8</t>
  </si>
  <si>
    <t>Run 9</t>
  </si>
  <si>
    <t>Run 10</t>
  </si>
  <si>
    <t>Run 11</t>
  </si>
  <si>
    <t>Run 12</t>
  </si>
  <si>
    <t>Run 13</t>
  </si>
  <si>
    <t>Run 14</t>
  </si>
  <si>
    <t>Run 15</t>
  </si>
  <si>
    <t>Run 16</t>
  </si>
  <si>
    <t>Run 17</t>
  </si>
  <si>
    <t>Run 18</t>
  </si>
  <si>
    <t>Run 19</t>
  </si>
  <si>
    <t>Run 20</t>
  </si>
  <si>
    <t>Run 21</t>
  </si>
  <si>
    <t>Run 22</t>
  </si>
  <si>
    <t>Run 23</t>
  </si>
  <si>
    <t>Run 24</t>
  </si>
  <si>
    <t>Run 25</t>
  </si>
  <si>
    <t>Run 26</t>
  </si>
  <si>
    <t>Run 27</t>
  </si>
  <si>
    <t>Run 28</t>
  </si>
  <si>
    <t>Run 29</t>
  </si>
  <si>
    <t xml:space="preserve">Lambda = </t>
  </si>
  <si>
    <t>A</t>
  </si>
  <si>
    <t xml:space="preserve">PHI0 = </t>
  </si>
  <si>
    <t>deg.</t>
  </si>
  <si>
    <t>Tooth</t>
  </si>
  <si>
    <t>Depth (mm)</t>
  </si>
  <si>
    <r>
      <rPr>
        <b/>
        <sz val="11"/>
        <color theme="1"/>
        <rFont val="Symbol"/>
        <family val="1"/>
        <charset val="2"/>
      </rPr>
      <t>D</t>
    </r>
    <r>
      <rPr>
        <b/>
        <sz val="11"/>
        <color theme="1"/>
        <rFont val="Calibri"/>
        <family val="2"/>
        <scheme val="minor"/>
      </rPr>
      <t>PHI</t>
    </r>
  </si>
  <si>
    <t>d (A)</t>
  </si>
  <si>
    <r>
      <rPr>
        <b/>
        <sz val="11"/>
        <color theme="1"/>
        <rFont val="Symbol"/>
        <family val="1"/>
        <charset val="2"/>
      </rPr>
      <t>D</t>
    </r>
    <r>
      <rPr>
        <b/>
        <sz val="11"/>
        <color theme="1"/>
        <rFont val="Calibri"/>
        <family val="2"/>
        <scheme val="minor"/>
      </rPr>
      <t>d (A)</t>
    </r>
  </si>
</sst>
</file>

<file path=xl/styles.xml><?xml version="1.0" encoding="utf-8"?>
<styleSheet xmlns="http://schemas.openxmlformats.org/spreadsheetml/2006/main">
  <numFmts count="4">
    <numFmt numFmtId="164" formatCode="d\-mmm\-yyyy\ hh:mm:ss"/>
    <numFmt numFmtId="165" formatCode="0.0000"/>
    <numFmt numFmtId="166" formatCode="0.00000"/>
    <numFmt numFmtId="167" formatCode="0.000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Symbol"/>
      <family val="1"/>
      <charset val="2"/>
    </font>
    <font>
      <vertAlign val="superscript"/>
      <sz val="10"/>
      <color theme="1"/>
      <name val="Arial"/>
      <family val="2"/>
    </font>
    <font>
      <b/>
      <sz val="11"/>
      <color theme="1"/>
      <name val="Symbol"/>
      <family val="1"/>
      <charset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3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1" fontId="0" fillId="0" borderId="0" xfId="0" applyNumberFormat="1"/>
    <xf numFmtId="0" fontId="18" fillId="0" borderId="0" xfId="0" applyFont="1" applyAlignment="1">
      <alignment horizontal="center"/>
    </xf>
    <xf numFmtId="165" fontId="0" fillId="0" borderId="0" xfId="0" applyNumberFormat="1"/>
    <xf numFmtId="0" fontId="16" fillId="33" borderId="0" xfId="0" applyFont="1" applyFill="1" applyAlignment="1">
      <alignment horizontal="center"/>
    </xf>
    <xf numFmtId="0" fontId="0" fillId="34" borderId="0" xfId="0" applyFill="1" applyAlignment="1">
      <alignment horizontal="center"/>
    </xf>
    <xf numFmtId="166" fontId="0" fillId="34" borderId="0" xfId="0" applyNumberFormat="1" applyFill="1" applyAlignment="1">
      <alignment horizontal="center"/>
    </xf>
    <xf numFmtId="0" fontId="0" fillId="35" borderId="0" xfId="0" applyFill="1" applyAlignment="1">
      <alignment horizontal="center"/>
    </xf>
    <xf numFmtId="166" fontId="0" fillId="35" borderId="0" xfId="0" applyNumberFormat="1" applyFill="1" applyAlignment="1">
      <alignment horizontal="center"/>
    </xf>
    <xf numFmtId="167" fontId="0" fillId="0" borderId="0" xfId="0" applyNumberFormat="1"/>
    <xf numFmtId="166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3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4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5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6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7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8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9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0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1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2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3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4.xml"/></Relationships>
</file>

<file path=xl/charts/_rels/chart2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5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6.xml"/></Relationships>
</file>

<file path=xl/charts/_rels/chart2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7.xml"/></Relationships>
</file>

<file path=xl/charts/_rels/chart2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8.xml"/></Relationships>
</file>

<file path=xl/charts/_rels/chart2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9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'980055'!$B$19:$B$50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'980055'!$E$19:$E$50</c:f>
              <c:numCache>
                <c:formatCode>General</c:formatCode>
                <c:ptCount val="32"/>
                <c:pt idx="0">
                  <c:v>80</c:v>
                </c:pt>
                <c:pt idx="1">
                  <c:v>56</c:v>
                </c:pt>
                <c:pt idx="2">
                  <c:v>84</c:v>
                </c:pt>
                <c:pt idx="3">
                  <c:v>91</c:v>
                </c:pt>
                <c:pt idx="4">
                  <c:v>84</c:v>
                </c:pt>
                <c:pt idx="5">
                  <c:v>107</c:v>
                </c:pt>
                <c:pt idx="6">
                  <c:v>98</c:v>
                </c:pt>
                <c:pt idx="7">
                  <c:v>121</c:v>
                </c:pt>
                <c:pt idx="8">
                  <c:v>133</c:v>
                </c:pt>
                <c:pt idx="9">
                  <c:v>140</c:v>
                </c:pt>
                <c:pt idx="10">
                  <c:v>186</c:v>
                </c:pt>
                <c:pt idx="11">
                  <c:v>216</c:v>
                </c:pt>
                <c:pt idx="12">
                  <c:v>267</c:v>
                </c:pt>
                <c:pt idx="13">
                  <c:v>303</c:v>
                </c:pt>
                <c:pt idx="14">
                  <c:v>359</c:v>
                </c:pt>
                <c:pt idx="15">
                  <c:v>322</c:v>
                </c:pt>
                <c:pt idx="16">
                  <c:v>322</c:v>
                </c:pt>
                <c:pt idx="17">
                  <c:v>260</c:v>
                </c:pt>
                <c:pt idx="18">
                  <c:v>200</c:v>
                </c:pt>
                <c:pt idx="19">
                  <c:v>189</c:v>
                </c:pt>
                <c:pt idx="20">
                  <c:v>140</c:v>
                </c:pt>
                <c:pt idx="21">
                  <c:v>123</c:v>
                </c:pt>
                <c:pt idx="22">
                  <c:v>116</c:v>
                </c:pt>
                <c:pt idx="23">
                  <c:v>121</c:v>
                </c:pt>
                <c:pt idx="24">
                  <c:v>113</c:v>
                </c:pt>
                <c:pt idx="25">
                  <c:v>101</c:v>
                </c:pt>
                <c:pt idx="26">
                  <c:v>93</c:v>
                </c:pt>
                <c:pt idx="27">
                  <c:v>96</c:v>
                </c:pt>
                <c:pt idx="28">
                  <c:v>101</c:v>
                </c:pt>
                <c:pt idx="29">
                  <c:v>91</c:v>
                </c:pt>
                <c:pt idx="30">
                  <c:v>111</c:v>
                </c:pt>
                <c:pt idx="31">
                  <c:v>94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'980055'!$B$19:$B$50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'980055'!$F$19:$F$50</c:f>
              <c:numCache>
                <c:formatCode>0</c:formatCode>
                <c:ptCount val="32"/>
                <c:pt idx="0">
                  <c:v>79.551559454041481</c:v>
                </c:pt>
                <c:pt idx="1">
                  <c:v>80.328009091580398</c:v>
                </c:pt>
                <c:pt idx="2">
                  <c:v>81.247752503469002</c:v>
                </c:pt>
                <c:pt idx="3">
                  <c:v>82.412713850659244</c:v>
                </c:pt>
                <c:pt idx="4">
                  <c:v>84.228594956457115</c:v>
                </c:pt>
                <c:pt idx="5">
                  <c:v>87.235300059302105</c:v>
                </c:pt>
                <c:pt idx="6">
                  <c:v>93.104819469739596</c:v>
                </c:pt>
                <c:pt idx="7">
                  <c:v>104.06160159365379</c:v>
                </c:pt>
                <c:pt idx="8">
                  <c:v>122.6049922267901</c:v>
                </c:pt>
                <c:pt idx="9">
                  <c:v>150.602299016903</c:v>
                </c:pt>
                <c:pt idx="10">
                  <c:v>186.57175948832696</c:v>
                </c:pt>
                <c:pt idx="11">
                  <c:v>230.87257087236742</c:v>
                </c:pt>
                <c:pt idx="12">
                  <c:v>275.0038613592717</c:v>
                </c:pt>
                <c:pt idx="13">
                  <c:v>308.88333141433151</c:v>
                </c:pt>
                <c:pt idx="14">
                  <c:v>328.19703018246832</c:v>
                </c:pt>
                <c:pt idx="15">
                  <c:v>325.27888815489138</c:v>
                </c:pt>
                <c:pt idx="16">
                  <c:v>300.90812857178742</c:v>
                </c:pt>
                <c:pt idx="17">
                  <c:v>262.19729412241173</c:v>
                </c:pt>
                <c:pt idx="18">
                  <c:v>221.71862601180243</c:v>
                </c:pt>
                <c:pt idx="19">
                  <c:v>181.28545025277489</c:v>
                </c:pt>
                <c:pt idx="20">
                  <c:v>148.29771829757973</c:v>
                </c:pt>
                <c:pt idx="21">
                  <c:v>125.49793220607627</c:v>
                </c:pt>
                <c:pt idx="22">
                  <c:v>111.09546077564968</c:v>
                </c:pt>
                <c:pt idx="23">
                  <c:v>103.7934707097923</c:v>
                </c:pt>
                <c:pt idx="24">
                  <c:v>100.75432682630694</c:v>
                </c:pt>
                <c:pt idx="25">
                  <c:v>99.707257832552543</c:v>
                </c:pt>
                <c:pt idx="26">
                  <c:v>99.665604128529068</c:v>
                </c:pt>
                <c:pt idx="27">
                  <c:v>100.16502568296143</c:v>
                </c:pt>
                <c:pt idx="28">
                  <c:v>100.78069848589318</c:v>
                </c:pt>
                <c:pt idx="29">
                  <c:v>101.54827358330918</c:v>
                </c:pt>
                <c:pt idx="30">
                  <c:v>102.29258555367834</c:v>
                </c:pt>
                <c:pt idx="31">
                  <c:v>103.01600807341956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66499840"/>
        <c:axId val="191370368"/>
      </c:scatterChart>
      <c:valAx>
        <c:axId val="166499840"/>
        <c:scaling>
          <c:orientation val="minMax"/>
        </c:scaling>
        <c:axPos val="b"/>
        <c:numFmt formatCode="General" sourceLinked="1"/>
        <c:tickLblPos val="nextTo"/>
        <c:crossAx val="191370368"/>
        <c:crosses val="autoZero"/>
        <c:crossBetween val="midCat"/>
      </c:valAx>
      <c:valAx>
        <c:axId val="191370368"/>
        <c:scaling>
          <c:orientation val="minMax"/>
        </c:scaling>
        <c:axPos val="l"/>
        <c:majorGridlines/>
        <c:numFmt formatCode="General" sourceLinked="1"/>
        <c:tickLblPos val="nextTo"/>
        <c:crossAx val="1664998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'980055'!$B$469:$B$500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'980055'!$E$469:$E$500</c:f>
              <c:numCache>
                <c:formatCode>General</c:formatCode>
                <c:ptCount val="32"/>
                <c:pt idx="0">
                  <c:v>63</c:v>
                </c:pt>
                <c:pt idx="1">
                  <c:v>70</c:v>
                </c:pt>
                <c:pt idx="2">
                  <c:v>79</c:v>
                </c:pt>
                <c:pt idx="3">
                  <c:v>90</c:v>
                </c:pt>
                <c:pt idx="4">
                  <c:v>85</c:v>
                </c:pt>
                <c:pt idx="5">
                  <c:v>79</c:v>
                </c:pt>
                <c:pt idx="6">
                  <c:v>101</c:v>
                </c:pt>
                <c:pt idx="7">
                  <c:v>107</c:v>
                </c:pt>
                <c:pt idx="8">
                  <c:v>114</c:v>
                </c:pt>
                <c:pt idx="9">
                  <c:v>144</c:v>
                </c:pt>
                <c:pt idx="10">
                  <c:v>147</c:v>
                </c:pt>
                <c:pt idx="11">
                  <c:v>185</c:v>
                </c:pt>
                <c:pt idx="12">
                  <c:v>223</c:v>
                </c:pt>
                <c:pt idx="13">
                  <c:v>311</c:v>
                </c:pt>
                <c:pt idx="14">
                  <c:v>357</c:v>
                </c:pt>
                <c:pt idx="15">
                  <c:v>370</c:v>
                </c:pt>
                <c:pt idx="16">
                  <c:v>380</c:v>
                </c:pt>
                <c:pt idx="17">
                  <c:v>346</c:v>
                </c:pt>
                <c:pt idx="18">
                  <c:v>263</c:v>
                </c:pt>
                <c:pt idx="19">
                  <c:v>190</c:v>
                </c:pt>
                <c:pt idx="20">
                  <c:v>157</c:v>
                </c:pt>
                <c:pt idx="21">
                  <c:v>131</c:v>
                </c:pt>
                <c:pt idx="22">
                  <c:v>125</c:v>
                </c:pt>
                <c:pt idx="23">
                  <c:v>121</c:v>
                </c:pt>
                <c:pt idx="24">
                  <c:v>112</c:v>
                </c:pt>
                <c:pt idx="25">
                  <c:v>95</c:v>
                </c:pt>
                <c:pt idx="26">
                  <c:v>104</c:v>
                </c:pt>
                <c:pt idx="27">
                  <c:v>99</c:v>
                </c:pt>
                <c:pt idx="28">
                  <c:v>110</c:v>
                </c:pt>
                <c:pt idx="29">
                  <c:v>78</c:v>
                </c:pt>
                <c:pt idx="30">
                  <c:v>102</c:v>
                </c:pt>
                <c:pt idx="31">
                  <c:v>104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'980055'!$B$469:$B$500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'980055'!$F$469:$F$500</c:f>
              <c:numCache>
                <c:formatCode>0</c:formatCode>
                <c:ptCount val="32"/>
                <c:pt idx="0">
                  <c:v>79.714722802702624</c:v>
                </c:pt>
                <c:pt idx="1">
                  <c:v>80.469919748550154</c:v>
                </c:pt>
                <c:pt idx="2">
                  <c:v>81.274777272430512</c:v>
                </c:pt>
                <c:pt idx="3">
                  <c:v>82.090799123129457</c:v>
                </c:pt>
                <c:pt idx="4">
                  <c:v>83.020047415169259</c:v>
                </c:pt>
                <c:pt idx="5">
                  <c:v>84.216252842490178</c:v>
                </c:pt>
                <c:pt idx="6">
                  <c:v>86.406838744386405</c:v>
                </c:pt>
                <c:pt idx="7">
                  <c:v>91.003871208380303</c:v>
                </c:pt>
                <c:pt idx="8">
                  <c:v>100.5948283143868</c:v>
                </c:pt>
                <c:pt idx="9">
                  <c:v>118.88157670635579</c:v>
                </c:pt>
                <c:pt idx="10">
                  <c:v>148.34107412629402</c:v>
                </c:pt>
                <c:pt idx="11">
                  <c:v>193.61574058747755</c:v>
                </c:pt>
                <c:pt idx="12">
                  <c:v>250.12348702738726</c:v>
                </c:pt>
                <c:pt idx="13">
                  <c:v>305.63795578837886</c:v>
                </c:pt>
                <c:pt idx="14">
                  <c:v>352.77729341457916</c:v>
                </c:pt>
                <c:pt idx="15">
                  <c:v>373.65876299698652</c:v>
                </c:pt>
                <c:pt idx="16">
                  <c:v>360.92435719781503</c:v>
                </c:pt>
                <c:pt idx="17">
                  <c:v>319.69095220726865</c:v>
                </c:pt>
                <c:pt idx="18">
                  <c:v>267.86244941594146</c:v>
                </c:pt>
                <c:pt idx="19">
                  <c:v>211.90839259249486</c:v>
                </c:pt>
                <c:pt idx="20">
                  <c:v>165.03101604253683</c:v>
                </c:pt>
                <c:pt idx="21">
                  <c:v>133.01717904017499</c:v>
                </c:pt>
                <c:pt idx="22">
                  <c:v>113.67011982727568</c:v>
                </c:pt>
                <c:pt idx="23">
                  <c:v>104.56579129220276</c:v>
                </c:pt>
                <c:pt idx="24">
                  <c:v>101.14862398546182</c:v>
                </c:pt>
                <c:pt idx="25">
                  <c:v>100.15620138321442</c:v>
                </c:pt>
                <c:pt idx="26">
                  <c:v>100.25968570034179</c:v>
                </c:pt>
                <c:pt idx="27">
                  <c:v>100.87203852291761</c:v>
                </c:pt>
                <c:pt idx="28">
                  <c:v>101.54595815813622</c:v>
                </c:pt>
                <c:pt idx="29">
                  <c:v>102.35350917482079</c:v>
                </c:pt>
                <c:pt idx="30">
                  <c:v>103.12453178826804</c:v>
                </c:pt>
                <c:pt idx="31">
                  <c:v>103.87022139198896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14561536"/>
        <c:axId val="215223296"/>
      </c:scatterChart>
      <c:valAx>
        <c:axId val="214561536"/>
        <c:scaling>
          <c:orientation val="minMax"/>
        </c:scaling>
        <c:axPos val="b"/>
        <c:numFmt formatCode="General" sourceLinked="1"/>
        <c:tickLblPos val="nextTo"/>
        <c:crossAx val="215223296"/>
        <c:crosses val="autoZero"/>
        <c:crossBetween val="midCat"/>
      </c:valAx>
      <c:valAx>
        <c:axId val="215223296"/>
        <c:scaling>
          <c:orientation val="minMax"/>
        </c:scaling>
        <c:axPos val="l"/>
        <c:majorGridlines/>
        <c:numFmt formatCode="General" sourceLinked="1"/>
        <c:tickLblPos val="nextTo"/>
        <c:crossAx val="21456153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'980055'!$B$519:$B$550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'980055'!$E$519:$E$550</c:f>
              <c:numCache>
                <c:formatCode>General</c:formatCode>
                <c:ptCount val="32"/>
                <c:pt idx="0">
                  <c:v>68</c:v>
                </c:pt>
                <c:pt idx="1">
                  <c:v>74</c:v>
                </c:pt>
                <c:pt idx="2">
                  <c:v>78</c:v>
                </c:pt>
                <c:pt idx="3">
                  <c:v>77</c:v>
                </c:pt>
                <c:pt idx="4">
                  <c:v>78</c:v>
                </c:pt>
                <c:pt idx="5">
                  <c:v>81</c:v>
                </c:pt>
                <c:pt idx="6">
                  <c:v>76</c:v>
                </c:pt>
                <c:pt idx="7">
                  <c:v>132</c:v>
                </c:pt>
                <c:pt idx="8">
                  <c:v>118</c:v>
                </c:pt>
                <c:pt idx="9">
                  <c:v>140</c:v>
                </c:pt>
                <c:pt idx="10">
                  <c:v>175</c:v>
                </c:pt>
                <c:pt idx="11">
                  <c:v>232</c:v>
                </c:pt>
                <c:pt idx="12">
                  <c:v>273</c:v>
                </c:pt>
                <c:pt idx="13">
                  <c:v>332</c:v>
                </c:pt>
                <c:pt idx="14">
                  <c:v>387</c:v>
                </c:pt>
                <c:pt idx="15">
                  <c:v>356</c:v>
                </c:pt>
                <c:pt idx="16">
                  <c:v>355</c:v>
                </c:pt>
                <c:pt idx="17">
                  <c:v>339</c:v>
                </c:pt>
                <c:pt idx="18">
                  <c:v>246</c:v>
                </c:pt>
                <c:pt idx="19">
                  <c:v>167</c:v>
                </c:pt>
                <c:pt idx="20">
                  <c:v>140</c:v>
                </c:pt>
                <c:pt idx="21">
                  <c:v>136</c:v>
                </c:pt>
                <c:pt idx="22">
                  <c:v>129</c:v>
                </c:pt>
                <c:pt idx="23">
                  <c:v>102</c:v>
                </c:pt>
                <c:pt idx="24">
                  <c:v>101</c:v>
                </c:pt>
                <c:pt idx="25">
                  <c:v>105</c:v>
                </c:pt>
                <c:pt idx="26">
                  <c:v>104</c:v>
                </c:pt>
                <c:pt idx="27">
                  <c:v>116</c:v>
                </c:pt>
                <c:pt idx="28">
                  <c:v>80</c:v>
                </c:pt>
                <c:pt idx="29">
                  <c:v>90</c:v>
                </c:pt>
                <c:pt idx="30">
                  <c:v>121</c:v>
                </c:pt>
                <c:pt idx="31">
                  <c:v>108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'980055'!$B$519:$B$550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'980055'!$F$519:$F$550</c:f>
              <c:numCache>
                <c:formatCode>0</c:formatCode>
                <c:ptCount val="32"/>
                <c:pt idx="0">
                  <c:v>74.51742495951315</c:v>
                </c:pt>
                <c:pt idx="1">
                  <c:v>75.495661952270424</c:v>
                </c:pt>
                <c:pt idx="2">
                  <c:v>76.565327271941825</c:v>
                </c:pt>
                <c:pt idx="3">
                  <c:v>77.729328244346917</c:v>
                </c:pt>
                <c:pt idx="4">
                  <c:v>79.248304931625739</c:v>
                </c:pt>
                <c:pt idx="5">
                  <c:v>81.51586607210939</c:v>
                </c:pt>
                <c:pt idx="6">
                  <c:v>85.945100171557726</c:v>
                </c:pt>
                <c:pt idx="7">
                  <c:v>94.828328534415689</c:v>
                </c:pt>
                <c:pt idx="8">
                  <c:v>111.45060149948077</c:v>
                </c:pt>
                <c:pt idx="9">
                  <c:v>139.29827377082125</c:v>
                </c:pt>
                <c:pt idx="10">
                  <c:v>178.69528654206479</c:v>
                </c:pt>
                <c:pt idx="11">
                  <c:v>231.78079788073197</c:v>
                </c:pt>
                <c:pt idx="12">
                  <c:v>289.45046617876028</c:v>
                </c:pt>
                <c:pt idx="13">
                  <c:v>337.90176756282517</c:v>
                </c:pt>
                <c:pt idx="14">
                  <c:v>370.03267591336026</c:v>
                </c:pt>
                <c:pt idx="15">
                  <c:v>372.89919980107362</c:v>
                </c:pt>
                <c:pt idx="16">
                  <c:v>345.53191517855333</c:v>
                </c:pt>
                <c:pt idx="17">
                  <c:v>297.15503418179134</c:v>
                </c:pt>
                <c:pt idx="18">
                  <c:v>245.41148820527849</c:v>
                </c:pt>
                <c:pt idx="19">
                  <c:v>194.10384160604133</c:v>
                </c:pt>
                <c:pt idx="20">
                  <c:v>153.42061495515193</c:v>
                </c:pt>
                <c:pt idx="21">
                  <c:v>126.60415852158438</c:v>
                </c:pt>
                <c:pt idx="22">
                  <c:v>110.78340960156734</c:v>
                </c:pt>
                <c:pt idx="23">
                  <c:v>103.51621033325041</c:v>
                </c:pt>
                <c:pt idx="24">
                  <c:v>100.93617647159596</c:v>
                </c:pt>
                <c:pt idx="25">
                  <c:v>100.37341002014233</c:v>
                </c:pt>
                <c:pt idx="26">
                  <c:v>100.76799210337812</c:v>
                </c:pt>
                <c:pt idx="27">
                  <c:v>101.62659967401821</c:v>
                </c:pt>
                <c:pt idx="28">
                  <c:v>102.5052707847405</c:v>
                </c:pt>
                <c:pt idx="29">
                  <c:v>103.54392597104976</c:v>
                </c:pt>
                <c:pt idx="30">
                  <c:v>104.53296519064853</c:v>
                </c:pt>
                <c:pt idx="31">
                  <c:v>105.48918237227883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54736768"/>
        <c:axId val="54738304"/>
      </c:scatterChart>
      <c:valAx>
        <c:axId val="54736768"/>
        <c:scaling>
          <c:orientation val="minMax"/>
        </c:scaling>
        <c:axPos val="b"/>
        <c:numFmt formatCode="General" sourceLinked="1"/>
        <c:tickLblPos val="nextTo"/>
        <c:crossAx val="54738304"/>
        <c:crosses val="autoZero"/>
        <c:crossBetween val="midCat"/>
      </c:valAx>
      <c:valAx>
        <c:axId val="54738304"/>
        <c:scaling>
          <c:orientation val="minMax"/>
        </c:scaling>
        <c:axPos val="l"/>
        <c:majorGridlines/>
        <c:numFmt formatCode="General" sourceLinked="1"/>
        <c:tickLblPos val="nextTo"/>
        <c:crossAx val="5473676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'980055'!$B$569:$B$600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'980055'!$E$569:$E$600</c:f>
              <c:numCache>
                <c:formatCode>General</c:formatCode>
                <c:ptCount val="32"/>
                <c:pt idx="0">
                  <c:v>62</c:v>
                </c:pt>
                <c:pt idx="1">
                  <c:v>74</c:v>
                </c:pt>
                <c:pt idx="2">
                  <c:v>61</c:v>
                </c:pt>
                <c:pt idx="3">
                  <c:v>95</c:v>
                </c:pt>
                <c:pt idx="4">
                  <c:v>82</c:v>
                </c:pt>
                <c:pt idx="5">
                  <c:v>66</c:v>
                </c:pt>
                <c:pt idx="6">
                  <c:v>105</c:v>
                </c:pt>
                <c:pt idx="7">
                  <c:v>105</c:v>
                </c:pt>
                <c:pt idx="8">
                  <c:v>119</c:v>
                </c:pt>
                <c:pt idx="9">
                  <c:v>128</c:v>
                </c:pt>
                <c:pt idx="10">
                  <c:v>172</c:v>
                </c:pt>
                <c:pt idx="11">
                  <c:v>194</c:v>
                </c:pt>
                <c:pt idx="12">
                  <c:v>245</c:v>
                </c:pt>
                <c:pt idx="13">
                  <c:v>283</c:v>
                </c:pt>
                <c:pt idx="14">
                  <c:v>330</c:v>
                </c:pt>
                <c:pt idx="15">
                  <c:v>394</c:v>
                </c:pt>
                <c:pt idx="16">
                  <c:v>358</c:v>
                </c:pt>
                <c:pt idx="17">
                  <c:v>268</c:v>
                </c:pt>
                <c:pt idx="18">
                  <c:v>250</c:v>
                </c:pt>
                <c:pt idx="19">
                  <c:v>182</c:v>
                </c:pt>
                <c:pt idx="20">
                  <c:v>153</c:v>
                </c:pt>
                <c:pt idx="21">
                  <c:v>137</c:v>
                </c:pt>
                <c:pt idx="22">
                  <c:v>133</c:v>
                </c:pt>
                <c:pt idx="23">
                  <c:v>123</c:v>
                </c:pt>
                <c:pt idx="24">
                  <c:v>104</c:v>
                </c:pt>
                <c:pt idx="25">
                  <c:v>107</c:v>
                </c:pt>
                <c:pt idx="26">
                  <c:v>110</c:v>
                </c:pt>
                <c:pt idx="27">
                  <c:v>107</c:v>
                </c:pt>
                <c:pt idx="28">
                  <c:v>102</c:v>
                </c:pt>
                <c:pt idx="29">
                  <c:v>106</c:v>
                </c:pt>
                <c:pt idx="30">
                  <c:v>99</c:v>
                </c:pt>
                <c:pt idx="31">
                  <c:v>118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'980055'!$B$569:$B$600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'980055'!$F$569:$F$600</c:f>
              <c:numCache>
                <c:formatCode>0</c:formatCode>
                <c:ptCount val="32"/>
                <c:pt idx="0">
                  <c:v>72.220667058901626</c:v>
                </c:pt>
                <c:pt idx="1">
                  <c:v>73.491418244083079</c:v>
                </c:pt>
                <c:pt idx="2">
                  <c:v>74.861589272656346</c:v>
                </c:pt>
                <c:pt idx="3">
                  <c:v>76.291422783951418</c:v>
                </c:pt>
                <c:pt idx="4">
                  <c:v>77.99786795941435</c:v>
                </c:pt>
                <c:pt idx="5">
                  <c:v>80.260717746050773</c:v>
                </c:pt>
                <c:pt idx="6">
                  <c:v>84.251748845111479</c:v>
                </c:pt>
                <c:pt idx="7">
                  <c:v>91.784610265694795</c:v>
                </c:pt>
                <c:pt idx="8">
                  <c:v>105.54446361647379</c:v>
                </c:pt>
                <c:pt idx="9">
                  <c:v>128.54885359720674</c:v>
                </c:pt>
                <c:pt idx="10">
                  <c:v>161.44892342460764</c:v>
                </c:pt>
                <c:pt idx="11">
                  <c:v>206.72971031222076</c:v>
                </c:pt>
                <c:pt idx="12">
                  <c:v>257.60415830906874</c:v>
                </c:pt>
                <c:pt idx="13">
                  <c:v>302.68316980810965</c:v>
                </c:pt>
                <c:pt idx="14">
                  <c:v>336.21224164204915</c:v>
                </c:pt>
                <c:pt idx="15">
                  <c:v>345.75298036972447</c:v>
                </c:pt>
                <c:pt idx="16">
                  <c:v>328.39380642061258</c:v>
                </c:pt>
                <c:pt idx="17">
                  <c:v>290.23870866501875</c:v>
                </c:pt>
                <c:pt idx="18">
                  <c:v>245.96532015712467</c:v>
                </c:pt>
                <c:pt idx="19">
                  <c:v>199.51031420296781</c:v>
                </c:pt>
                <c:pt idx="20">
                  <c:v>160.76974865772766</c:v>
                </c:pt>
                <c:pt idx="21">
                  <c:v>134.00160616316833</c:v>
                </c:pt>
                <c:pt idx="22">
                  <c:v>117.47429567410694</c:v>
                </c:pt>
                <c:pt idx="23">
                  <c:v>109.54839334972689</c:v>
                </c:pt>
                <c:pt idx="24">
                  <c:v>106.63782068052146</c:v>
                </c:pt>
                <c:pt idx="25">
                  <c:v>106.0069298863157</c:v>
                </c:pt>
                <c:pt idx="26">
                  <c:v>106.52372637927201</c:v>
                </c:pt>
                <c:pt idx="27">
                  <c:v>107.62912721536362</c:v>
                </c:pt>
                <c:pt idx="28">
                  <c:v>108.76787873990246</c:v>
                </c:pt>
                <c:pt idx="29">
                  <c:v>110.11992182067571</c:v>
                </c:pt>
                <c:pt idx="30">
                  <c:v>111.40997349180988</c:v>
                </c:pt>
                <c:pt idx="31">
                  <c:v>112.6580404570919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54766208"/>
        <c:axId val="109652608"/>
      </c:scatterChart>
      <c:valAx>
        <c:axId val="54766208"/>
        <c:scaling>
          <c:orientation val="minMax"/>
        </c:scaling>
        <c:axPos val="b"/>
        <c:numFmt formatCode="General" sourceLinked="1"/>
        <c:tickLblPos val="nextTo"/>
        <c:crossAx val="109652608"/>
        <c:crosses val="autoZero"/>
        <c:crossBetween val="midCat"/>
      </c:valAx>
      <c:valAx>
        <c:axId val="109652608"/>
        <c:scaling>
          <c:orientation val="minMax"/>
        </c:scaling>
        <c:axPos val="l"/>
        <c:majorGridlines/>
        <c:numFmt formatCode="General" sourceLinked="1"/>
        <c:tickLblPos val="nextTo"/>
        <c:crossAx val="5476620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'980055'!$B$619:$B$650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'980055'!$E$619:$E$650</c:f>
              <c:numCache>
                <c:formatCode>General</c:formatCode>
                <c:ptCount val="32"/>
                <c:pt idx="0">
                  <c:v>61</c:v>
                </c:pt>
                <c:pt idx="1">
                  <c:v>73</c:v>
                </c:pt>
                <c:pt idx="2">
                  <c:v>91</c:v>
                </c:pt>
                <c:pt idx="3">
                  <c:v>84</c:v>
                </c:pt>
                <c:pt idx="4">
                  <c:v>103</c:v>
                </c:pt>
                <c:pt idx="5">
                  <c:v>90</c:v>
                </c:pt>
                <c:pt idx="6">
                  <c:v>96</c:v>
                </c:pt>
                <c:pt idx="7">
                  <c:v>96</c:v>
                </c:pt>
                <c:pt idx="8">
                  <c:v>111</c:v>
                </c:pt>
                <c:pt idx="9">
                  <c:v>142</c:v>
                </c:pt>
                <c:pt idx="10">
                  <c:v>162</c:v>
                </c:pt>
                <c:pt idx="11">
                  <c:v>180</c:v>
                </c:pt>
                <c:pt idx="12">
                  <c:v>255</c:v>
                </c:pt>
                <c:pt idx="13">
                  <c:v>289</c:v>
                </c:pt>
                <c:pt idx="14">
                  <c:v>323</c:v>
                </c:pt>
                <c:pt idx="15">
                  <c:v>367</c:v>
                </c:pt>
                <c:pt idx="16">
                  <c:v>341</c:v>
                </c:pt>
                <c:pt idx="17">
                  <c:v>310</c:v>
                </c:pt>
                <c:pt idx="18">
                  <c:v>268</c:v>
                </c:pt>
                <c:pt idx="19">
                  <c:v>191</c:v>
                </c:pt>
                <c:pt idx="20">
                  <c:v>180</c:v>
                </c:pt>
                <c:pt idx="21">
                  <c:v>134</c:v>
                </c:pt>
                <c:pt idx="22">
                  <c:v>98</c:v>
                </c:pt>
                <c:pt idx="23">
                  <c:v>138</c:v>
                </c:pt>
                <c:pt idx="24">
                  <c:v>111</c:v>
                </c:pt>
                <c:pt idx="25">
                  <c:v>123</c:v>
                </c:pt>
                <c:pt idx="26">
                  <c:v>112</c:v>
                </c:pt>
                <c:pt idx="27">
                  <c:v>99</c:v>
                </c:pt>
                <c:pt idx="28">
                  <c:v>129</c:v>
                </c:pt>
                <c:pt idx="29">
                  <c:v>115</c:v>
                </c:pt>
                <c:pt idx="30">
                  <c:v>90</c:v>
                </c:pt>
                <c:pt idx="31">
                  <c:v>110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'980055'!$B$619:$B$650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'980055'!$F$619:$F$650</c:f>
              <c:numCache>
                <c:formatCode>0</c:formatCode>
                <c:ptCount val="32"/>
                <c:pt idx="0">
                  <c:v>80.36031481977183</c:v>
                </c:pt>
                <c:pt idx="1">
                  <c:v>81.384642964094837</c:v>
                </c:pt>
                <c:pt idx="2">
                  <c:v>82.481255933736165</c:v>
                </c:pt>
                <c:pt idx="3">
                  <c:v>83.605291825884294</c:v>
                </c:pt>
                <c:pt idx="4">
                  <c:v>84.905507708960585</c:v>
                </c:pt>
                <c:pt idx="5">
                  <c:v>86.580936132762872</c:v>
                </c:pt>
                <c:pt idx="6">
                  <c:v>89.533667523633554</c:v>
                </c:pt>
                <c:pt idx="7">
                  <c:v>95.293975075377958</c:v>
                </c:pt>
                <c:pt idx="8">
                  <c:v>106.37093945074042</c:v>
                </c:pt>
                <c:pt idx="9">
                  <c:v>125.95496387830673</c:v>
                </c:pt>
                <c:pt idx="10">
                  <c:v>155.51684688238711</c:v>
                </c:pt>
                <c:pt idx="11">
                  <c:v>198.42029141418078</c:v>
                </c:pt>
                <c:pt idx="12">
                  <c:v>249.31298740934864</c:v>
                </c:pt>
                <c:pt idx="13">
                  <c:v>297.13010886994687</c:v>
                </c:pt>
                <c:pt idx="14">
                  <c:v>335.87413330029693</c:v>
                </c:pt>
                <c:pt idx="15">
                  <c:v>351.31783403736836</c:v>
                </c:pt>
                <c:pt idx="16">
                  <c:v>338.44682464356941</c:v>
                </c:pt>
                <c:pt idx="17">
                  <c:v>302.1284511070229</c:v>
                </c:pt>
                <c:pt idx="18">
                  <c:v>257.30244532854556</c:v>
                </c:pt>
                <c:pt idx="19">
                  <c:v>208.80029227122179</c:v>
                </c:pt>
                <c:pt idx="20">
                  <c:v>167.59108609056202</c:v>
                </c:pt>
                <c:pt idx="21">
                  <c:v>138.79349336051368</c:v>
                </c:pt>
                <c:pt idx="22">
                  <c:v>120.86493776475449</c:v>
                </c:pt>
                <c:pt idx="23">
                  <c:v>112.15421865280921</c:v>
                </c:pt>
                <c:pt idx="24">
                  <c:v>108.82062360375053</c:v>
                </c:pt>
                <c:pt idx="25">
                  <c:v>107.90443919033152</c:v>
                </c:pt>
                <c:pt idx="26">
                  <c:v>108.16267695046896</c:v>
                </c:pt>
                <c:pt idx="27">
                  <c:v>109.00783495134181</c:v>
                </c:pt>
                <c:pt idx="28">
                  <c:v>109.91793282057768</c:v>
                </c:pt>
                <c:pt idx="29">
                  <c:v>111.00856950301174</c:v>
                </c:pt>
                <c:pt idx="30">
                  <c:v>112.0513571269161</c:v>
                </c:pt>
                <c:pt idx="31">
                  <c:v>113.06054685628911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54710656"/>
        <c:axId val="54712192"/>
      </c:scatterChart>
      <c:valAx>
        <c:axId val="54710656"/>
        <c:scaling>
          <c:orientation val="minMax"/>
        </c:scaling>
        <c:axPos val="b"/>
        <c:numFmt formatCode="General" sourceLinked="1"/>
        <c:tickLblPos val="nextTo"/>
        <c:crossAx val="54712192"/>
        <c:crosses val="autoZero"/>
        <c:crossBetween val="midCat"/>
      </c:valAx>
      <c:valAx>
        <c:axId val="54712192"/>
        <c:scaling>
          <c:orientation val="minMax"/>
        </c:scaling>
        <c:axPos val="l"/>
        <c:majorGridlines/>
        <c:numFmt formatCode="General" sourceLinked="1"/>
        <c:tickLblPos val="nextTo"/>
        <c:crossAx val="5471065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'980055'!$B$669:$B$700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'980055'!$E$669:$E$700</c:f>
              <c:numCache>
                <c:formatCode>General</c:formatCode>
                <c:ptCount val="32"/>
                <c:pt idx="0">
                  <c:v>61</c:v>
                </c:pt>
                <c:pt idx="1">
                  <c:v>84</c:v>
                </c:pt>
                <c:pt idx="2">
                  <c:v>75</c:v>
                </c:pt>
                <c:pt idx="3">
                  <c:v>91</c:v>
                </c:pt>
                <c:pt idx="4">
                  <c:v>80</c:v>
                </c:pt>
                <c:pt idx="5">
                  <c:v>71</c:v>
                </c:pt>
                <c:pt idx="6">
                  <c:v>88</c:v>
                </c:pt>
                <c:pt idx="7">
                  <c:v>104</c:v>
                </c:pt>
                <c:pt idx="8">
                  <c:v>107</c:v>
                </c:pt>
                <c:pt idx="9">
                  <c:v>152</c:v>
                </c:pt>
                <c:pt idx="10">
                  <c:v>158</c:v>
                </c:pt>
                <c:pt idx="11">
                  <c:v>173</c:v>
                </c:pt>
                <c:pt idx="12">
                  <c:v>235</c:v>
                </c:pt>
                <c:pt idx="13">
                  <c:v>274</c:v>
                </c:pt>
                <c:pt idx="14">
                  <c:v>304</c:v>
                </c:pt>
                <c:pt idx="15">
                  <c:v>315</c:v>
                </c:pt>
                <c:pt idx="16">
                  <c:v>305</c:v>
                </c:pt>
                <c:pt idx="17">
                  <c:v>276</c:v>
                </c:pt>
                <c:pt idx="18">
                  <c:v>262</c:v>
                </c:pt>
                <c:pt idx="19">
                  <c:v>208</c:v>
                </c:pt>
                <c:pt idx="20">
                  <c:v>161</c:v>
                </c:pt>
                <c:pt idx="21">
                  <c:v>134</c:v>
                </c:pt>
                <c:pt idx="22">
                  <c:v>126</c:v>
                </c:pt>
                <c:pt idx="23">
                  <c:v>116</c:v>
                </c:pt>
                <c:pt idx="24">
                  <c:v>106</c:v>
                </c:pt>
                <c:pt idx="25">
                  <c:v>108</c:v>
                </c:pt>
                <c:pt idx="26">
                  <c:v>107</c:v>
                </c:pt>
                <c:pt idx="27">
                  <c:v>92</c:v>
                </c:pt>
                <c:pt idx="28">
                  <c:v>122</c:v>
                </c:pt>
                <c:pt idx="29">
                  <c:v>98</c:v>
                </c:pt>
                <c:pt idx="30">
                  <c:v>107</c:v>
                </c:pt>
                <c:pt idx="31">
                  <c:v>91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'980055'!$B$669:$B$700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'980055'!$F$669:$F$700</c:f>
              <c:numCache>
                <c:formatCode>0</c:formatCode>
                <c:ptCount val="32"/>
                <c:pt idx="0">
                  <c:v>74.410210947728302</c:v>
                </c:pt>
                <c:pt idx="1">
                  <c:v>75.391299986217078</c:v>
                </c:pt>
                <c:pt idx="2">
                  <c:v>76.495812166337089</c:v>
                </c:pt>
                <c:pt idx="3">
                  <c:v>77.754996730383084</c:v>
                </c:pt>
                <c:pt idx="4">
                  <c:v>79.455832469102333</c:v>
                </c:pt>
                <c:pt idx="5">
                  <c:v>81.943255933884615</c:v>
                </c:pt>
                <c:pt idx="6">
                  <c:v>86.436099631102778</c:v>
                </c:pt>
                <c:pt idx="7">
                  <c:v>94.546807367770725</c:v>
                </c:pt>
                <c:pt idx="8">
                  <c:v>108.27493310149534</c:v>
                </c:pt>
                <c:pt idx="9">
                  <c:v>129.49707577504378</c:v>
                </c:pt>
                <c:pt idx="10">
                  <c:v>157.9240214029796</c:v>
                </c:pt>
                <c:pt idx="11">
                  <c:v>195.18510433127292</c:v>
                </c:pt>
                <c:pt idx="12">
                  <c:v>235.91285827097329</c:v>
                </c:pt>
                <c:pt idx="13">
                  <c:v>272.07847946307305</c:v>
                </c:pt>
                <c:pt idx="14">
                  <c:v>300.54561785114083</c:v>
                </c:pt>
                <c:pt idx="15">
                  <c:v>312.2816026024542</c:v>
                </c:pt>
                <c:pt idx="16">
                  <c:v>304.21400724863224</c:v>
                </c:pt>
                <c:pt idx="17">
                  <c:v>278.9704157242158</c:v>
                </c:pt>
                <c:pt idx="18">
                  <c:v>245.91030656750468</c:v>
                </c:pt>
                <c:pt idx="19">
                  <c:v>207.44951303576502</c:v>
                </c:pt>
                <c:pt idx="20">
                  <c:v>171.51160369222919</c:v>
                </c:pt>
                <c:pt idx="21">
                  <c:v>143.23518328954714</c:v>
                </c:pt>
                <c:pt idx="22">
                  <c:v>122.8236311090313</c:v>
                </c:pt>
                <c:pt idx="23">
                  <c:v>110.8317541263023</c:v>
                </c:pt>
                <c:pt idx="24">
                  <c:v>104.88407059300393</c:v>
                </c:pt>
                <c:pt idx="25">
                  <c:v>102.15892026734771</c:v>
                </c:pt>
                <c:pt idx="26">
                  <c:v>101.23575468306838</c:v>
                </c:pt>
                <c:pt idx="27">
                  <c:v>101.43706011797717</c:v>
                </c:pt>
                <c:pt idx="28">
                  <c:v>102.06433300054296</c:v>
                </c:pt>
                <c:pt idx="29">
                  <c:v>102.98251839742098</c:v>
                </c:pt>
                <c:pt idx="30">
                  <c:v>103.92294188322744</c:v>
                </c:pt>
                <c:pt idx="31">
                  <c:v>104.85332412580455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54861184"/>
        <c:axId val="54903936"/>
      </c:scatterChart>
      <c:valAx>
        <c:axId val="54861184"/>
        <c:scaling>
          <c:orientation val="minMax"/>
        </c:scaling>
        <c:axPos val="b"/>
        <c:numFmt formatCode="General" sourceLinked="1"/>
        <c:tickLblPos val="nextTo"/>
        <c:crossAx val="54903936"/>
        <c:crosses val="autoZero"/>
        <c:crossBetween val="midCat"/>
      </c:valAx>
      <c:valAx>
        <c:axId val="54903936"/>
        <c:scaling>
          <c:orientation val="minMax"/>
        </c:scaling>
        <c:axPos val="l"/>
        <c:majorGridlines/>
        <c:numFmt formatCode="General" sourceLinked="1"/>
        <c:tickLblPos val="nextTo"/>
        <c:crossAx val="5486118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'980055'!$B$719:$B$750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'980055'!$E$719:$E$750</c:f>
              <c:numCache>
                <c:formatCode>General</c:formatCode>
                <c:ptCount val="32"/>
                <c:pt idx="0">
                  <c:v>69</c:v>
                </c:pt>
                <c:pt idx="1">
                  <c:v>62</c:v>
                </c:pt>
                <c:pt idx="2">
                  <c:v>81</c:v>
                </c:pt>
                <c:pt idx="3">
                  <c:v>80</c:v>
                </c:pt>
                <c:pt idx="4">
                  <c:v>99</c:v>
                </c:pt>
                <c:pt idx="5">
                  <c:v>103</c:v>
                </c:pt>
                <c:pt idx="6">
                  <c:v>102</c:v>
                </c:pt>
                <c:pt idx="7">
                  <c:v>114</c:v>
                </c:pt>
                <c:pt idx="8">
                  <c:v>96</c:v>
                </c:pt>
                <c:pt idx="9">
                  <c:v>105</c:v>
                </c:pt>
                <c:pt idx="10">
                  <c:v>138</c:v>
                </c:pt>
                <c:pt idx="11">
                  <c:v>146</c:v>
                </c:pt>
                <c:pt idx="12">
                  <c:v>187</c:v>
                </c:pt>
                <c:pt idx="13">
                  <c:v>216</c:v>
                </c:pt>
                <c:pt idx="14">
                  <c:v>220</c:v>
                </c:pt>
                <c:pt idx="15">
                  <c:v>269</c:v>
                </c:pt>
                <c:pt idx="16">
                  <c:v>245</c:v>
                </c:pt>
                <c:pt idx="17">
                  <c:v>288</c:v>
                </c:pt>
                <c:pt idx="18">
                  <c:v>260</c:v>
                </c:pt>
                <c:pt idx="19">
                  <c:v>245</c:v>
                </c:pt>
                <c:pt idx="20">
                  <c:v>218</c:v>
                </c:pt>
                <c:pt idx="21">
                  <c:v>245</c:v>
                </c:pt>
                <c:pt idx="22">
                  <c:v>192</c:v>
                </c:pt>
                <c:pt idx="23">
                  <c:v>169</c:v>
                </c:pt>
                <c:pt idx="24">
                  <c:v>145</c:v>
                </c:pt>
                <c:pt idx="25">
                  <c:v>136</c:v>
                </c:pt>
                <c:pt idx="26">
                  <c:v>117</c:v>
                </c:pt>
                <c:pt idx="27">
                  <c:v>125</c:v>
                </c:pt>
                <c:pt idx="28">
                  <c:v>105</c:v>
                </c:pt>
                <c:pt idx="29">
                  <c:v>120</c:v>
                </c:pt>
                <c:pt idx="30">
                  <c:v>81</c:v>
                </c:pt>
                <c:pt idx="31">
                  <c:v>112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'980055'!$B$719:$B$750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'980055'!$F$719:$F$750</c:f>
              <c:numCache>
                <c:formatCode>0</c:formatCode>
                <c:ptCount val="32"/>
                <c:pt idx="0">
                  <c:v>76.659966806657351</c:v>
                </c:pt>
                <c:pt idx="1">
                  <c:v>77.578502537029081</c:v>
                </c:pt>
                <c:pt idx="2">
                  <c:v>78.747346966974973</c:v>
                </c:pt>
                <c:pt idx="3">
                  <c:v>80.245131945081638</c:v>
                </c:pt>
                <c:pt idx="4">
                  <c:v>82.354961783258531</c:v>
                </c:pt>
                <c:pt idx="5">
                  <c:v>85.255301237443831</c:v>
                </c:pt>
                <c:pt idx="6">
                  <c:v>89.808671937108159</c:v>
                </c:pt>
                <c:pt idx="7">
                  <c:v>96.710161206880997</c:v>
                </c:pt>
                <c:pt idx="8">
                  <c:v>106.60728583624679</c:v>
                </c:pt>
                <c:pt idx="9">
                  <c:v>120.01604583940913</c:v>
                </c:pt>
                <c:pt idx="10">
                  <c:v>136.50217154610971</c:v>
                </c:pt>
                <c:pt idx="11">
                  <c:v>157.37508829739892</c:v>
                </c:pt>
                <c:pt idx="12">
                  <c:v>180.85147644496939</c:v>
                </c:pt>
                <c:pt idx="13">
                  <c:v>204.16176891362525</c:v>
                </c:pt>
                <c:pt idx="14">
                  <c:v>227.91379993919381</c:v>
                </c:pt>
                <c:pt idx="15">
                  <c:v>248.10157111828934</c:v>
                </c:pt>
                <c:pt idx="16">
                  <c:v>261.93407791079744</c:v>
                </c:pt>
                <c:pt idx="17">
                  <c:v>267.53753686354094</c:v>
                </c:pt>
                <c:pt idx="18">
                  <c:v>264.91950809629247</c:v>
                </c:pt>
                <c:pt idx="19">
                  <c:v>254.37955183752703</c:v>
                </c:pt>
                <c:pt idx="20">
                  <c:v>237.02830127806442</c:v>
                </c:pt>
                <c:pt idx="21">
                  <c:v>215.59228399427067</c:v>
                </c:pt>
                <c:pt idx="22">
                  <c:v>191.54529645311743</c:v>
                </c:pt>
                <c:pt idx="23">
                  <c:v>168.98282304786474</c:v>
                </c:pt>
                <c:pt idx="24">
                  <c:v>150.54955741924365</c:v>
                </c:pt>
                <c:pt idx="25">
                  <c:v>135.51059016232207</c:v>
                </c:pt>
                <c:pt idx="26">
                  <c:v>122.88649272921401</c:v>
                </c:pt>
                <c:pt idx="27">
                  <c:v>113.51113469019043</c:v>
                </c:pt>
                <c:pt idx="28">
                  <c:v>108.08771743161726</c:v>
                </c:pt>
                <c:pt idx="29">
                  <c:v>104.35349977786497</c:v>
                </c:pt>
                <c:pt idx="30">
                  <c:v>102.51698027847019</c:v>
                </c:pt>
                <c:pt idx="31">
                  <c:v>101.77172760031848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09761664"/>
        <c:axId val="215222528"/>
      </c:scatterChart>
      <c:valAx>
        <c:axId val="109761664"/>
        <c:scaling>
          <c:orientation val="minMax"/>
        </c:scaling>
        <c:axPos val="b"/>
        <c:numFmt formatCode="General" sourceLinked="1"/>
        <c:tickLblPos val="nextTo"/>
        <c:crossAx val="215222528"/>
        <c:crosses val="autoZero"/>
        <c:crossBetween val="midCat"/>
      </c:valAx>
      <c:valAx>
        <c:axId val="215222528"/>
        <c:scaling>
          <c:orientation val="minMax"/>
        </c:scaling>
        <c:axPos val="l"/>
        <c:majorGridlines/>
        <c:numFmt formatCode="General" sourceLinked="1"/>
        <c:tickLblPos val="nextTo"/>
        <c:crossAx val="10976166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'980055'!$B$769:$B$800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'980055'!$E$769:$E$800</c:f>
              <c:numCache>
                <c:formatCode>General</c:formatCode>
                <c:ptCount val="32"/>
                <c:pt idx="0">
                  <c:v>63</c:v>
                </c:pt>
                <c:pt idx="1">
                  <c:v>89</c:v>
                </c:pt>
                <c:pt idx="2">
                  <c:v>63</c:v>
                </c:pt>
                <c:pt idx="3">
                  <c:v>104</c:v>
                </c:pt>
                <c:pt idx="4">
                  <c:v>82</c:v>
                </c:pt>
                <c:pt idx="5">
                  <c:v>94</c:v>
                </c:pt>
                <c:pt idx="6">
                  <c:v>100</c:v>
                </c:pt>
                <c:pt idx="7">
                  <c:v>102</c:v>
                </c:pt>
                <c:pt idx="8">
                  <c:v>98</c:v>
                </c:pt>
                <c:pt idx="9">
                  <c:v>122</c:v>
                </c:pt>
                <c:pt idx="10">
                  <c:v>140</c:v>
                </c:pt>
                <c:pt idx="11">
                  <c:v>123</c:v>
                </c:pt>
                <c:pt idx="12">
                  <c:v>183</c:v>
                </c:pt>
                <c:pt idx="13">
                  <c:v>191</c:v>
                </c:pt>
                <c:pt idx="14">
                  <c:v>218</c:v>
                </c:pt>
                <c:pt idx="15">
                  <c:v>232</c:v>
                </c:pt>
                <c:pt idx="16">
                  <c:v>288</c:v>
                </c:pt>
                <c:pt idx="17">
                  <c:v>252</c:v>
                </c:pt>
                <c:pt idx="18">
                  <c:v>273</c:v>
                </c:pt>
                <c:pt idx="19">
                  <c:v>274</c:v>
                </c:pt>
                <c:pt idx="20">
                  <c:v>227</c:v>
                </c:pt>
                <c:pt idx="21">
                  <c:v>282</c:v>
                </c:pt>
                <c:pt idx="22">
                  <c:v>205</c:v>
                </c:pt>
                <c:pt idx="23">
                  <c:v>190</c:v>
                </c:pt>
                <c:pt idx="24">
                  <c:v>145</c:v>
                </c:pt>
                <c:pt idx="25">
                  <c:v>131</c:v>
                </c:pt>
                <c:pt idx="26">
                  <c:v>136</c:v>
                </c:pt>
                <c:pt idx="27">
                  <c:v>131</c:v>
                </c:pt>
                <c:pt idx="28">
                  <c:v>123</c:v>
                </c:pt>
                <c:pt idx="29">
                  <c:v>116</c:v>
                </c:pt>
                <c:pt idx="30">
                  <c:v>105</c:v>
                </c:pt>
                <c:pt idx="31">
                  <c:v>93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'980055'!$B$769:$B$800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'980055'!$F$769:$F$800</c:f>
              <c:numCache>
                <c:formatCode>0</c:formatCode>
                <c:ptCount val="32"/>
                <c:pt idx="0">
                  <c:v>78.012769357011635</c:v>
                </c:pt>
                <c:pt idx="1">
                  <c:v>78.901824589275833</c:v>
                </c:pt>
                <c:pt idx="2">
                  <c:v>79.975224088903843</c:v>
                </c:pt>
                <c:pt idx="3">
                  <c:v>81.273982219737221</c:v>
                </c:pt>
                <c:pt idx="4">
                  <c:v>83.021685680316537</c:v>
                </c:pt>
                <c:pt idx="5">
                  <c:v>85.365252665781497</c:v>
                </c:pt>
                <c:pt idx="6">
                  <c:v>89.025792260973176</c:v>
                </c:pt>
                <c:pt idx="7">
                  <c:v>94.634333975033684</c:v>
                </c:pt>
                <c:pt idx="8">
                  <c:v>102.85620226281659</c:v>
                </c:pt>
                <c:pt idx="9">
                  <c:v>114.32180538320095</c:v>
                </c:pt>
                <c:pt idx="10">
                  <c:v>128.88665230670267</c:v>
                </c:pt>
                <c:pt idx="11">
                  <c:v>148.01277412613675</c:v>
                </c:pt>
                <c:pt idx="12">
                  <c:v>170.42874544618354</c:v>
                </c:pt>
                <c:pt idx="13">
                  <c:v>193.71833298964609</c:v>
                </c:pt>
                <c:pt idx="14">
                  <c:v>218.78285775848406</c:v>
                </c:pt>
                <c:pt idx="15">
                  <c:v>241.76055682569876</c:v>
                </c:pt>
                <c:pt idx="16">
                  <c:v>259.63224901450633</c:v>
                </c:pt>
                <c:pt idx="17">
                  <c:v>269.97096987227559</c:v>
                </c:pt>
                <c:pt idx="18">
                  <c:v>271.7790361310083</c:v>
                </c:pt>
                <c:pt idx="19">
                  <c:v>265.39098977398942</c:v>
                </c:pt>
                <c:pt idx="20">
                  <c:v>251.12794190945004</c:v>
                </c:pt>
                <c:pt idx="21">
                  <c:v>231.32183906930823</c:v>
                </c:pt>
                <c:pt idx="22">
                  <c:v>207.45188184994322</c:v>
                </c:pt>
                <c:pt idx="23">
                  <c:v>183.82990265088654</c:v>
                </c:pt>
                <c:pt idx="24">
                  <c:v>163.70656029249841</c:v>
                </c:pt>
                <c:pt idx="25">
                  <c:v>146.69895562085409</c:v>
                </c:pt>
                <c:pt idx="26">
                  <c:v>131.93043565301713</c:v>
                </c:pt>
                <c:pt idx="27">
                  <c:v>120.56628914729272</c:v>
                </c:pt>
                <c:pt idx="28">
                  <c:v>113.74871183120979</c:v>
                </c:pt>
                <c:pt idx="29">
                  <c:v>108.85110902458894</c:v>
                </c:pt>
                <c:pt idx="30">
                  <c:v>106.28009355477857</c:v>
                </c:pt>
                <c:pt idx="31">
                  <c:v>105.08767075040848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52489600"/>
        <c:axId val="54657792"/>
      </c:scatterChart>
      <c:valAx>
        <c:axId val="52489600"/>
        <c:scaling>
          <c:orientation val="minMax"/>
        </c:scaling>
        <c:axPos val="b"/>
        <c:numFmt formatCode="General" sourceLinked="1"/>
        <c:tickLblPos val="nextTo"/>
        <c:crossAx val="54657792"/>
        <c:crosses val="autoZero"/>
        <c:crossBetween val="midCat"/>
      </c:valAx>
      <c:valAx>
        <c:axId val="54657792"/>
        <c:scaling>
          <c:orientation val="minMax"/>
        </c:scaling>
        <c:axPos val="l"/>
        <c:majorGridlines/>
        <c:numFmt formatCode="General" sourceLinked="1"/>
        <c:tickLblPos val="nextTo"/>
        <c:crossAx val="5248960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'980055'!$B$819:$B$850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'980055'!$E$819:$E$850</c:f>
              <c:numCache>
                <c:formatCode>General</c:formatCode>
                <c:ptCount val="32"/>
                <c:pt idx="0">
                  <c:v>63</c:v>
                </c:pt>
                <c:pt idx="1">
                  <c:v>78</c:v>
                </c:pt>
                <c:pt idx="2">
                  <c:v>79</c:v>
                </c:pt>
                <c:pt idx="3">
                  <c:v>89</c:v>
                </c:pt>
                <c:pt idx="4">
                  <c:v>67</c:v>
                </c:pt>
                <c:pt idx="5">
                  <c:v>76</c:v>
                </c:pt>
                <c:pt idx="6">
                  <c:v>102</c:v>
                </c:pt>
                <c:pt idx="7">
                  <c:v>75</c:v>
                </c:pt>
                <c:pt idx="8">
                  <c:v>95</c:v>
                </c:pt>
                <c:pt idx="9">
                  <c:v>94</c:v>
                </c:pt>
                <c:pt idx="10">
                  <c:v>100</c:v>
                </c:pt>
                <c:pt idx="11">
                  <c:v>115</c:v>
                </c:pt>
                <c:pt idx="12">
                  <c:v>126</c:v>
                </c:pt>
                <c:pt idx="13">
                  <c:v>144</c:v>
                </c:pt>
                <c:pt idx="14">
                  <c:v>173</c:v>
                </c:pt>
                <c:pt idx="15">
                  <c:v>192</c:v>
                </c:pt>
                <c:pt idx="16">
                  <c:v>206</c:v>
                </c:pt>
                <c:pt idx="17">
                  <c:v>193</c:v>
                </c:pt>
                <c:pt idx="18">
                  <c:v>207</c:v>
                </c:pt>
                <c:pt idx="19">
                  <c:v>205</c:v>
                </c:pt>
                <c:pt idx="20">
                  <c:v>190</c:v>
                </c:pt>
                <c:pt idx="21">
                  <c:v>193</c:v>
                </c:pt>
                <c:pt idx="22">
                  <c:v>166</c:v>
                </c:pt>
                <c:pt idx="23">
                  <c:v>163</c:v>
                </c:pt>
                <c:pt idx="24">
                  <c:v>136</c:v>
                </c:pt>
                <c:pt idx="25">
                  <c:v>115</c:v>
                </c:pt>
                <c:pt idx="26">
                  <c:v>125</c:v>
                </c:pt>
                <c:pt idx="27">
                  <c:v>113</c:v>
                </c:pt>
                <c:pt idx="28">
                  <c:v>136</c:v>
                </c:pt>
                <c:pt idx="29">
                  <c:v>118</c:v>
                </c:pt>
                <c:pt idx="30">
                  <c:v>98</c:v>
                </c:pt>
                <c:pt idx="31">
                  <c:v>105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'980055'!$B$819:$B$850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'980055'!$F$819:$F$850</c:f>
              <c:numCache>
                <c:formatCode>0</c:formatCode>
                <c:ptCount val="32"/>
                <c:pt idx="0">
                  <c:v>72.194404307925168</c:v>
                </c:pt>
                <c:pt idx="1">
                  <c:v>73.380516307308341</c:v>
                </c:pt>
                <c:pt idx="2">
                  <c:v>74.66535279356269</c:v>
                </c:pt>
                <c:pt idx="3">
                  <c:v>75.989063426433475</c:v>
                </c:pt>
                <c:pt idx="4">
                  <c:v>77.460162522255217</c:v>
                </c:pt>
                <c:pt idx="5">
                  <c:v>79.109666041887166</c:v>
                </c:pt>
                <c:pt idx="6">
                  <c:v>81.358001095255332</c:v>
                </c:pt>
                <c:pt idx="7">
                  <c:v>84.543614895404318</c:v>
                </c:pt>
                <c:pt idx="8">
                  <c:v>89.118687539155871</c:v>
                </c:pt>
                <c:pt idx="9">
                  <c:v>95.622099466489104</c:v>
                </c:pt>
                <c:pt idx="10">
                  <c:v>104.21880411672647</c:v>
                </c:pt>
                <c:pt idx="11">
                  <c:v>116.08371815479673</c:v>
                </c:pt>
                <c:pt idx="12">
                  <c:v>130.75581380644041</c:v>
                </c:pt>
                <c:pt idx="13">
                  <c:v>146.80737742662092</c:v>
                </c:pt>
                <c:pt idx="14">
                  <c:v>164.9771923464819</c:v>
                </c:pt>
                <c:pt idx="15">
                  <c:v>182.52965147362593</c:v>
                </c:pt>
                <c:pt idx="16">
                  <c:v>197.03077195830437</c:v>
                </c:pt>
                <c:pt idx="17">
                  <c:v>206.32562334683425</c:v>
                </c:pt>
                <c:pt idx="18">
                  <c:v>209.22526848691231</c:v>
                </c:pt>
                <c:pt idx="19">
                  <c:v>206.02485795398567</c:v>
                </c:pt>
                <c:pt idx="20">
                  <c:v>196.85971735282678</c:v>
                </c:pt>
                <c:pt idx="21">
                  <c:v>183.55570637696601</c:v>
                </c:pt>
                <c:pt idx="22">
                  <c:v>167.49840251888972</c:v>
                </c:pt>
                <c:pt idx="23">
                  <c:v>151.94222677606996</c:v>
                </c:pt>
                <c:pt idx="24">
                  <c:v>139.17061210089238</c:v>
                </c:pt>
                <c:pt idx="25">
                  <c:v>128.90772240497185</c:v>
                </c:pt>
                <c:pt idx="26">
                  <c:v>120.60580946362921</c:v>
                </c:pt>
                <c:pt idx="27">
                  <c:v>114.86309588431757</c:v>
                </c:pt>
                <c:pt idx="28">
                  <c:v>111.9223509205794</c:v>
                </c:pt>
                <c:pt idx="29">
                  <c:v>110.33316732016337</c:v>
                </c:pt>
                <c:pt idx="30">
                  <c:v>109.99371181284161</c:v>
                </c:pt>
                <c:pt idx="31">
                  <c:v>110.33202631684435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53936512"/>
        <c:axId val="55754112"/>
      </c:scatterChart>
      <c:valAx>
        <c:axId val="53936512"/>
        <c:scaling>
          <c:orientation val="minMax"/>
        </c:scaling>
        <c:axPos val="b"/>
        <c:numFmt formatCode="General" sourceLinked="1"/>
        <c:tickLblPos val="nextTo"/>
        <c:crossAx val="55754112"/>
        <c:crosses val="autoZero"/>
        <c:crossBetween val="midCat"/>
      </c:valAx>
      <c:valAx>
        <c:axId val="55754112"/>
        <c:scaling>
          <c:orientation val="minMax"/>
        </c:scaling>
        <c:axPos val="l"/>
        <c:majorGridlines/>
        <c:numFmt formatCode="General" sourceLinked="1"/>
        <c:tickLblPos val="nextTo"/>
        <c:crossAx val="5393651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'980055'!$B$869:$B$900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'980055'!$E$869:$E$900</c:f>
              <c:numCache>
                <c:formatCode>General</c:formatCode>
                <c:ptCount val="32"/>
                <c:pt idx="0">
                  <c:v>78</c:v>
                </c:pt>
                <c:pt idx="1">
                  <c:v>80</c:v>
                </c:pt>
                <c:pt idx="2">
                  <c:v>58</c:v>
                </c:pt>
                <c:pt idx="3">
                  <c:v>84</c:v>
                </c:pt>
                <c:pt idx="4">
                  <c:v>72</c:v>
                </c:pt>
                <c:pt idx="5">
                  <c:v>93</c:v>
                </c:pt>
                <c:pt idx="6">
                  <c:v>91</c:v>
                </c:pt>
                <c:pt idx="7">
                  <c:v>71</c:v>
                </c:pt>
                <c:pt idx="8">
                  <c:v>97</c:v>
                </c:pt>
                <c:pt idx="9">
                  <c:v>99</c:v>
                </c:pt>
                <c:pt idx="10">
                  <c:v>110</c:v>
                </c:pt>
                <c:pt idx="11">
                  <c:v>124</c:v>
                </c:pt>
                <c:pt idx="12">
                  <c:v>132</c:v>
                </c:pt>
                <c:pt idx="13">
                  <c:v>165</c:v>
                </c:pt>
                <c:pt idx="14">
                  <c:v>187</c:v>
                </c:pt>
                <c:pt idx="15">
                  <c:v>202</c:v>
                </c:pt>
                <c:pt idx="16">
                  <c:v>235</c:v>
                </c:pt>
                <c:pt idx="17">
                  <c:v>258</c:v>
                </c:pt>
                <c:pt idx="18">
                  <c:v>241</c:v>
                </c:pt>
                <c:pt idx="19">
                  <c:v>212</c:v>
                </c:pt>
                <c:pt idx="20">
                  <c:v>208</c:v>
                </c:pt>
                <c:pt idx="21">
                  <c:v>196</c:v>
                </c:pt>
                <c:pt idx="22">
                  <c:v>174</c:v>
                </c:pt>
                <c:pt idx="23">
                  <c:v>149</c:v>
                </c:pt>
                <c:pt idx="24">
                  <c:v>129</c:v>
                </c:pt>
                <c:pt idx="25">
                  <c:v>134</c:v>
                </c:pt>
                <c:pt idx="26">
                  <c:v>134</c:v>
                </c:pt>
                <c:pt idx="27">
                  <c:v>110</c:v>
                </c:pt>
                <c:pt idx="28">
                  <c:v>121</c:v>
                </c:pt>
                <c:pt idx="29">
                  <c:v>110</c:v>
                </c:pt>
                <c:pt idx="30">
                  <c:v>85</c:v>
                </c:pt>
                <c:pt idx="31">
                  <c:v>104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'980055'!$B$869:$B$900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'980055'!$F$869:$F$900</c:f>
              <c:numCache>
                <c:formatCode>0</c:formatCode>
                <c:ptCount val="32"/>
                <c:pt idx="0">
                  <c:v>72.937606109511066</c:v>
                </c:pt>
                <c:pt idx="1">
                  <c:v>73.934175186964737</c:v>
                </c:pt>
                <c:pt idx="2">
                  <c:v>75.022664854644063</c:v>
                </c:pt>
                <c:pt idx="3">
                  <c:v>76.166152514030145</c:v>
                </c:pt>
                <c:pt idx="4">
                  <c:v>77.485437914404741</c:v>
                </c:pt>
                <c:pt idx="5">
                  <c:v>79.050214552021984</c:v>
                </c:pt>
                <c:pt idx="6">
                  <c:v>81.336762938023384</c:v>
                </c:pt>
                <c:pt idx="7">
                  <c:v>84.81764916062707</c:v>
                </c:pt>
                <c:pt idx="8">
                  <c:v>90.127942138063105</c:v>
                </c:pt>
                <c:pt idx="9">
                  <c:v>98.020185546940723</c:v>
                </c:pt>
                <c:pt idx="10">
                  <c:v>108.76846508072121</c:v>
                </c:pt>
                <c:pt idx="11">
                  <c:v>123.88344246176112</c:v>
                </c:pt>
                <c:pt idx="12">
                  <c:v>142.74943576069276</c:v>
                </c:pt>
                <c:pt idx="13">
                  <c:v>163.39367402105734</c:v>
                </c:pt>
                <c:pt idx="14">
                  <c:v>186.5404147760427</c:v>
                </c:pt>
                <c:pt idx="15">
                  <c:v>208.37740288545612</c:v>
                </c:pt>
                <c:pt idx="16">
                  <c:v>225.54130142769984</c:v>
                </c:pt>
                <c:pt idx="17">
                  <c:v>235.22550330014278</c:v>
                </c:pt>
                <c:pt idx="18">
                  <c:v>236.31452334788554</c:v>
                </c:pt>
                <c:pt idx="19">
                  <c:v>229.16413490062482</c:v>
                </c:pt>
                <c:pt idx="20">
                  <c:v>214.54276279565386</c:v>
                </c:pt>
                <c:pt idx="21">
                  <c:v>195.32823658922649</c:v>
                </c:pt>
                <c:pt idx="22">
                  <c:v>173.5168638869637</c:v>
                </c:pt>
                <c:pt idx="23">
                  <c:v>153.40941690989104</c:v>
                </c:pt>
                <c:pt idx="24">
                  <c:v>137.59845897225048</c:v>
                </c:pt>
                <c:pt idx="25">
                  <c:v>125.38666892609339</c:v>
                </c:pt>
                <c:pt idx="26">
                  <c:v>115.89492740298019</c:v>
                </c:pt>
                <c:pt idx="27">
                  <c:v>109.59497694589265</c:v>
                </c:pt>
                <c:pt idx="28">
                  <c:v>106.48647424203685</c:v>
                </c:pt>
                <c:pt idx="29">
                  <c:v>104.84977497291783</c:v>
                </c:pt>
                <c:pt idx="30">
                  <c:v>104.4846288770725</c:v>
                </c:pt>
                <c:pt idx="31">
                  <c:v>104.76660847376235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55852032"/>
        <c:axId val="166850944"/>
      </c:scatterChart>
      <c:valAx>
        <c:axId val="55852032"/>
        <c:scaling>
          <c:orientation val="minMax"/>
        </c:scaling>
        <c:axPos val="b"/>
        <c:numFmt formatCode="General" sourceLinked="1"/>
        <c:tickLblPos val="nextTo"/>
        <c:crossAx val="166850944"/>
        <c:crosses val="autoZero"/>
        <c:crossBetween val="midCat"/>
      </c:valAx>
      <c:valAx>
        <c:axId val="166850944"/>
        <c:scaling>
          <c:orientation val="minMax"/>
        </c:scaling>
        <c:axPos val="l"/>
        <c:majorGridlines/>
        <c:numFmt formatCode="General" sourceLinked="1"/>
        <c:tickLblPos val="nextTo"/>
        <c:crossAx val="5585203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'980055'!$B$919:$B$950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'980055'!$E$919:$E$950</c:f>
              <c:numCache>
                <c:formatCode>General</c:formatCode>
                <c:ptCount val="32"/>
                <c:pt idx="0">
                  <c:v>71</c:v>
                </c:pt>
                <c:pt idx="1">
                  <c:v>70</c:v>
                </c:pt>
                <c:pt idx="2">
                  <c:v>90</c:v>
                </c:pt>
                <c:pt idx="3">
                  <c:v>71</c:v>
                </c:pt>
                <c:pt idx="4">
                  <c:v>87</c:v>
                </c:pt>
                <c:pt idx="5">
                  <c:v>105</c:v>
                </c:pt>
                <c:pt idx="6">
                  <c:v>115</c:v>
                </c:pt>
                <c:pt idx="7">
                  <c:v>117</c:v>
                </c:pt>
                <c:pt idx="8">
                  <c:v>122</c:v>
                </c:pt>
                <c:pt idx="9">
                  <c:v>141</c:v>
                </c:pt>
                <c:pt idx="10">
                  <c:v>159</c:v>
                </c:pt>
                <c:pt idx="11">
                  <c:v>210</c:v>
                </c:pt>
                <c:pt idx="12">
                  <c:v>248</c:v>
                </c:pt>
                <c:pt idx="13">
                  <c:v>266</c:v>
                </c:pt>
                <c:pt idx="14">
                  <c:v>330</c:v>
                </c:pt>
                <c:pt idx="15">
                  <c:v>348</c:v>
                </c:pt>
                <c:pt idx="16">
                  <c:v>343</c:v>
                </c:pt>
                <c:pt idx="17">
                  <c:v>285</c:v>
                </c:pt>
                <c:pt idx="18">
                  <c:v>248</c:v>
                </c:pt>
                <c:pt idx="19">
                  <c:v>206</c:v>
                </c:pt>
                <c:pt idx="20">
                  <c:v>188</c:v>
                </c:pt>
                <c:pt idx="21">
                  <c:v>172</c:v>
                </c:pt>
                <c:pt idx="22">
                  <c:v>134</c:v>
                </c:pt>
                <c:pt idx="23">
                  <c:v>131</c:v>
                </c:pt>
                <c:pt idx="24">
                  <c:v>119</c:v>
                </c:pt>
                <c:pt idx="25">
                  <c:v>124</c:v>
                </c:pt>
                <c:pt idx="26">
                  <c:v>128</c:v>
                </c:pt>
                <c:pt idx="27">
                  <c:v>109</c:v>
                </c:pt>
                <c:pt idx="28">
                  <c:v>109</c:v>
                </c:pt>
                <c:pt idx="29">
                  <c:v>100</c:v>
                </c:pt>
                <c:pt idx="30">
                  <c:v>111</c:v>
                </c:pt>
                <c:pt idx="31">
                  <c:v>117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'980055'!$B$919:$B$950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'980055'!$F$919:$F$950</c:f>
              <c:numCache>
                <c:formatCode>0</c:formatCode>
                <c:ptCount val="32"/>
                <c:pt idx="0">
                  <c:v>79.238741766087969</c:v>
                </c:pt>
                <c:pt idx="1">
                  <c:v>80.467661597920369</c:v>
                </c:pt>
                <c:pt idx="2">
                  <c:v>81.8727449399465</c:v>
                </c:pt>
                <c:pt idx="3">
                  <c:v>83.506523596331661</c:v>
                </c:pt>
                <c:pt idx="4">
                  <c:v>85.734221341753141</c:v>
                </c:pt>
                <c:pt idx="5">
                  <c:v>88.948007368462285</c:v>
                </c:pt>
                <c:pt idx="6">
                  <c:v>94.554710165084131</c:v>
                </c:pt>
                <c:pt idx="7">
                  <c:v>104.22140509090445</c:v>
                </c:pt>
                <c:pt idx="8">
                  <c:v>119.83315131721358</c:v>
                </c:pt>
                <c:pt idx="9">
                  <c:v>142.95895982383786</c:v>
                </c:pt>
                <c:pt idx="10">
                  <c:v>172.83573502910548</c:v>
                </c:pt>
                <c:pt idx="11">
                  <c:v>210.82121472847382</c:v>
                </c:pt>
                <c:pt idx="12">
                  <c:v>251.31771422937842</c:v>
                </c:pt>
                <c:pt idx="13">
                  <c:v>286.6243067110525</c:v>
                </c:pt>
                <c:pt idx="14">
                  <c:v>314.07817554630708</c:v>
                </c:pt>
                <c:pt idx="15">
                  <c:v>325.35300815656603</c:v>
                </c:pt>
                <c:pt idx="16">
                  <c:v>317.73100718719292</c:v>
                </c:pt>
                <c:pt idx="17">
                  <c:v>293.62681576124595</c:v>
                </c:pt>
                <c:pt idx="18">
                  <c:v>261.72262443795364</c:v>
                </c:pt>
                <c:pt idx="19">
                  <c:v>224.03381961495853</c:v>
                </c:pt>
                <c:pt idx="20">
                  <c:v>188.06255263059205</c:v>
                </c:pt>
                <c:pt idx="21">
                  <c:v>158.99116846304733</c:v>
                </c:pt>
                <c:pt idx="22">
                  <c:v>137.30524812094123</c:v>
                </c:pt>
                <c:pt idx="23">
                  <c:v>124.05513349075873</c:v>
                </c:pt>
                <c:pt idx="24">
                  <c:v>117.18619155685013</c:v>
                </c:pt>
                <c:pt idx="25">
                  <c:v>113.86699794744203</c:v>
                </c:pt>
                <c:pt idx="26">
                  <c:v>112.62240992152414</c:v>
                </c:pt>
                <c:pt idx="27">
                  <c:v>112.75417908548935</c:v>
                </c:pt>
                <c:pt idx="28">
                  <c:v>113.46138733410903</c:v>
                </c:pt>
                <c:pt idx="29">
                  <c:v>114.55501355967752</c:v>
                </c:pt>
                <c:pt idx="30">
                  <c:v>115.70004011021378</c:v>
                </c:pt>
                <c:pt idx="31">
                  <c:v>116.84298394524967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55897088"/>
        <c:axId val="55935744"/>
      </c:scatterChart>
      <c:valAx>
        <c:axId val="55897088"/>
        <c:scaling>
          <c:orientation val="minMax"/>
        </c:scaling>
        <c:axPos val="b"/>
        <c:numFmt formatCode="General" sourceLinked="1"/>
        <c:tickLblPos val="nextTo"/>
        <c:crossAx val="55935744"/>
        <c:crosses val="autoZero"/>
        <c:crossBetween val="midCat"/>
      </c:valAx>
      <c:valAx>
        <c:axId val="55935744"/>
        <c:scaling>
          <c:orientation val="minMax"/>
        </c:scaling>
        <c:axPos val="l"/>
        <c:majorGridlines/>
        <c:numFmt formatCode="General" sourceLinked="1"/>
        <c:tickLblPos val="nextTo"/>
        <c:crossAx val="5589708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'980055'!$B$69:$B$100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'980055'!$E$69:$E$100</c:f>
              <c:numCache>
                <c:formatCode>General</c:formatCode>
                <c:ptCount val="32"/>
                <c:pt idx="0">
                  <c:v>72</c:v>
                </c:pt>
                <c:pt idx="1">
                  <c:v>59</c:v>
                </c:pt>
                <c:pt idx="2">
                  <c:v>56</c:v>
                </c:pt>
                <c:pt idx="3">
                  <c:v>90</c:v>
                </c:pt>
                <c:pt idx="4">
                  <c:v>81</c:v>
                </c:pt>
                <c:pt idx="5">
                  <c:v>91</c:v>
                </c:pt>
                <c:pt idx="6">
                  <c:v>85</c:v>
                </c:pt>
                <c:pt idx="7">
                  <c:v>84</c:v>
                </c:pt>
                <c:pt idx="8">
                  <c:v>107</c:v>
                </c:pt>
                <c:pt idx="9">
                  <c:v>112</c:v>
                </c:pt>
                <c:pt idx="10">
                  <c:v>138</c:v>
                </c:pt>
                <c:pt idx="11">
                  <c:v>193</c:v>
                </c:pt>
                <c:pt idx="12">
                  <c:v>239</c:v>
                </c:pt>
                <c:pt idx="13">
                  <c:v>288</c:v>
                </c:pt>
                <c:pt idx="14">
                  <c:v>328</c:v>
                </c:pt>
                <c:pt idx="15">
                  <c:v>332</c:v>
                </c:pt>
                <c:pt idx="16">
                  <c:v>298</c:v>
                </c:pt>
                <c:pt idx="17">
                  <c:v>288</c:v>
                </c:pt>
                <c:pt idx="18">
                  <c:v>194</c:v>
                </c:pt>
                <c:pt idx="19">
                  <c:v>172</c:v>
                </c:pt>
                <c:pt idx="20">
                  <c:v>110</c:v>
                </c:pt>
                <c:pt idx="21">
                  <c:v>114</c:v>
                </c:pt>
                <c:pt idx="22">
                  <c:v>94</c:v>
                </c:pt>
                <c:pt idx="23">
                  <c:v>109</c:v>
                </c:pt>
                <c:pt idx="24">
                  <c:v>80</c:v>
                </c:pt>
                <c:pt idx="25">
                  <c:v>83</c:v>
                </c:pt>
                <c:pt idx="26">
                  <c:v>95</c:v>
                </c:pt>
                <c:pt idx="27">
                  <c:v>64</c:v>
                </c:pt>
                <c:pt idx="28">
                  <c:v>92</c:v>
                </c:pt>
                <c:pt idx="29">
                  <c:v>74</c:v>
                </c:pt>
                <c:pt idx="30">
                  <c:v>108</c:v>
                </c:pt>
                <c:pt idx="31">
                  <c:v>104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'980055'!$B$69:$B$100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'980055'!$F$69:$F$100</c:f>
              <c:numCache>
                <c:formatCode>0</c:formatCode>
                <c:ptCount val="32"/>
                <c:pt idx="0">
                  <c:v>71.681251672480087</c:v>
                </c:pt>
                <c:pt idx="1">
                  <c:v>72.245071692007357</c:v>
                </c:pt>
                <c:pt idx="2">
                  <c:v>72.849902453236112</c:v>
                </c:pt>
                <c:pt idx="3">
                  <c:v>73.478624824901559</c:v>
                </c:pt>
                <c:pt idx="4">
                  <c:v>74.246300078219917</c:v>
                </c:pt>
                <c:pt idx="5">
                  <c:v>75.357478338286867</c:v>
                </c:pt>
                <c:pt idx="6">
                  <c:v>77.634917981746227</c:v>
                </c:pt>
                <c:pt idx="7">
                  <c:v>82.708081549308162</c:v>
                </c:pt>
                <c:pt idx="8">
                  <c:v>93.401436643406996</c:v>
                </c:pt>
                <c:pt idx="9">
                  <c:v>113.42723535553424</c:v>
                </c:pt>
                <c:pt idx="10">
                  <c:v>144.61123537571709</c:v>
                </c:pt>
                <c:pt idx="11">
                  <c:v>190.27226760960713</c:v>
                </c:pt>
                <c:pt idx="12">
                  <c:v>243.5676784963988</c:v>
                </c:pt>
                <c:pt idx="13">
                  <c:v>291.15599160580774</c:v>
                </c:pt>
                <c:pt idx="14">
                  <c:v>324.90101164102907</c:v>
                </c:pt>
                <c:pt idx="15">
                  <c:v>330.27115038501427</c:v>
                </c:pt>
                <c:pt idx="16">
                  <c:v>305.16003308567895</c:v>
                </c:pt>
                <c:pt idx="17">
                  <c:v>259.01012104617882</c:v>
                </c:pt>
                <c:pt idx="18">
                  <c:v>210.08984578523521</c:v>
                </c:pt>
                <c:pt idx="19">
                  <c:v>163.00824985310979</c:v>
                </c:pt>
                <c:pt idx="20">
                  <c:v>127.42404880706552</c:v>
                </c:pt>
                <c:pt idx="21">
                  <c:v>105.41734761954552</c:v>
                </c:pt>
                <c:pt idx="22">
                  <c:v>93.424852640477283</c:v>
                </c:pt>
                <c:pt idx="23">
                  <c:v>88.421861249534373</c:v>
                </c:pt>
                <c:pt idx="24">
                  <c:v>86.843469640740352</c:v>
                </c:pt>
                <c:pt idx="25">
                  <c:v>86.584544793019305</c:v>
                </c:pt>
                <c:pt idx="26">
                  <c:v>86.88359624458154</c:v>
                </c:pt>
                <c:pt idx="27">
                  <c:v>87.4199301234366</c:v>
                </c:pt>
                <c:pt idx="28">
                  <c:v>87.943341934697088</c:v>
                </c:pt>
                <c:pt idx="29">
                  <c:v>88.55174771362293</c:v>
                </c:pt>
                <c:pt idx="30">
                  <c:v>89.127753525272098</c:v>
                </c:pt>
                <c:pt idx="31">
                  <c:v>89.683786423156519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14630016"/>
        <c:axId val="164395648"/>
      </c:scatterChart>
      <c:valAx>
        <c:axId val="114630016"/>
        <c:scaling>
          <c:orientation val="minMax"/>
        </c:scaling>
        <c:axPos val="b"/>
        <c:numFmt formatCode="General" sourceLinked="1"/>
        <c:tickLblPos val="nextTo"/>
        <c:crossAx val="164395648"/>
        <c:crosses val="autoZero"/>
        <c:crossBetween val="midCat"/>
      </c:valAx>
      <c:valAx>
        <c:axId val="164395648"/>
        <c:scaling>
          <c:orientation val="minMax"/>
        </c:scaling>
        <c:axPos val="l"/>
        <c:majorGridlines/>
        <c:numFmt formatCode="General" sourceLinked="1"/>
        <c:tickLblPos val="nextTo"/>
        <c:crossAx val="11463001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'980055'!$B$969:$B$1000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'980055'!$E$969:$E$1000</c:f>
              <c:numCache>
                <c:formatCode>General</c:formatCode>
                <c:ptCount val="32"/>
                <c:pt idx="0">
                  <c:v>59</c:v>
                </c:pt>
                <c:pt idx="1">
                  <c:v>84</c:v>
                </c:pt>
                <c:pt idx="2">
                  <c:v>79</c:v>
                </c:pt>
                <c:pt idx="3">
                  <c:v>76</c:v>
                </c:pt>
                <c:pt idx="4">
                  <c:v>84</c:v>
                </c:pt>
                <c:pt idx="5">
                  <c:v>94</c:v>
                </c:pt>
                <c:pt idx="6">
                  <c:v>85</c:v>
                </c:pt>
                <c:pt idx="7">
                  <c:v>99</c:v>
                </c:pt>
                <c:pt idx="8">
                  <c:v>126</c:v>
                </c:pt>
                <c:pt idx="9">
                  <c:v>123</c:v>
                </c:pt>
                <c:pt idx="10">
                  <c:v>166</c:v>
                </c:pt>
                <c:pt idx="11">
                  <c:v>189</c:v>
                </c:pt>
                <c:pt idx="12">
                  <c:v>239</c:v>
                </c:pt>
                <c:pt idx="13">
                  <c:v>291</c:v>
                </c:pt>
                <c:pt idx="14">
                  <c:v>350</c:v>
                </c:pt>
                <c:pt idx="15">
                  <c:v>367</c:v>
                </c:pt>
                <c:pt idx="16">
                  <c:v>369</c:v>
                </c:pt>
                <c:pt idx="17">
                  <c:v>315</c:v>
                </c:pt>
                <c:pt idx="18">
                  <c:v>276</c:v>
                </c:pt>
                <c:pt idx="19">
                  <c:v>173</c:v>
                </c:pt>
                <c:pt idx="20">
                  <c:v>171</c:v>
                </c:pt>
                <c:pt idx="21">
                  <c:v>116</c:v>
                </c:pt>
                <c:pt idx="22">
                  <c:v>114</c:v>
                </c:pt>
                <c:pt idx="23">
                  <c:v>144</c:v>
                </c:pt>
                <c:pt idx="24">
                  <c:v>101</c:v>
                </c:pt>
                <c:pt idx="25">
                  <c:v>95</c:v>
                </c:pt>
                <c:pt idx="26">
                  <c:v>115</c:v>
                </c:pt>
                <c:pt idx="27">
                  <c:v>118</c:v>
                </c:pt>
                <c:pt idx="28">
                  <c:v>113</c:v>
                </c:pt>
                <c:pt idx="29">
                  <c:v>113</c:v>
                </c:pt>
                <c:pt idx="30">
                  <c:v>90</c:v>
                </c:pt>
                <c:pt idx="31">
                  <c:v>105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'980055'!$B$969:$B$1000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'980055'!$F$969:$F$1000</c:f>
              <c:numCache>
                <c:formatCode>0</c:formatCode>
                <c:ptCount val="32"/>
                <c:pt idx="0">
                  <c:v>77.649720111649685</c:v>
                </c:pt>
                <c:pt idx="1">
                  <c:v>78.687014334664312</c:v>
                </c:pt>
                <c:pt idx="2">
                  <c:v>79.790435594124531</c:v>
                </c:pt>
                <c:pt idx="3">
                  <c:v>80.900660244910313</c:v>
                </c:pt>
                <c:pt idx="4">
                  <c:v>82.134999770008065</c:v>
                </c:pt>
                <c:pt idx="5">
                  <c:v>83.646882314672297</c:v>
                </c:pt>
                <c:pt idx="6">
                  <c:v>86.240332631396626</c:v>
                </c:pt>
                <c:pt idx="7">
                  <c:v>91.387537119217384</c:v>
                </c:pt>
                <c:pt idx="8">
                  <c:v>101.736569245729</c:v>
                </c:pt>
                <c:pt idx="9">
                  <c:v>120.96959213732944</c:v>
                </c:pt>
                <c:pt idx="10">
                  <c:v>151.3150185410714</c:v>
                </c:pt>
                <c:pt idx="11">
                  <c:v>197.00084842689364</c:v>
                </c:pt>
                <c:pt idx="12">
                  <c:v>252.71230253283576</c:v>
                </c:pt>
                <c:pt idx="13">
                  <c:v>305.90071306697132</c:v>
                </c:pt>
                <c:pt idx="14">
                  <c:v>349.01950891657003</c:v>
                </c:pt>
                <c:pt idx="15">
                  <c:v>365.27217225691135</c:v>
                </c:pt>
                <c:pt idx="16">
                  <c:v>348.95723319262487</c:v>
                </c:pt>
                <c:pt idx="17">
                  <c:v>306.53257152074269</c:v>
                </c:pt>
                <c:pt idx="18">
                  <c:v>255.97599210182318</c:v>
                </c:pt>
                <c:pt idx="19">
                  <c:v>203.22485262682599</c:v>
                </c:pt>
                <c:pt idx="20">
                  <c:v>160.35140472250256</c:v>
                </c:pt>
                <c:pt idx="21">
                  <c:v>131.95163312757813</c:v>
                </c:pt>
                <c:pt idx="22">
                  <c:v>115.40002007502166</c:v>
                </c:pt>
                <c:pt idx="23">
                  <c:v>108.03160352743639</c:v>
                </c:pt>
                <c:pt idx="24">
                  <c:v>105.5776894879898</c:v>
                </c:pt>
                <c:pt idx="25">
                  <c:v>105.17289332704895</c:v>
                </c:pt>
                <c:pt idx="26">
                  <c:v>105.71002619637616</c:v>
                </c:pt>
                <c:pt idx="27">
                  <c:v>106.6810410374665</c:v>
                </c:pt>
                <c:pt idx="28">
                  <c:v>107.63900284839643</c:v>
                </c:pt>
                <c:pt idx="29">
                  <c:v>108.75809775361722</c:v>
                </c:pt>
                <c:pt idx="30">
                  <c:v>109.81951988687202</c:v>
                </c:pt>
                <c:pt idx="31">
                  <c:v>110.84462614224707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55959552"/>
        <c:axId val="56209792"/>
      </c:scatterChart>
      <c:valAx>
        <c:axId val="55959552"/>
        <c:scaling>
          <c:orientation val="minMax"/>
        </c:scaling>
        <c:axPos val="b"/>
        <c:numFmt formatCode="General" sourceLinked="1"/>
        <c:tickLblPos val="nextTo"/>
        <c:crossAx val="56209792"/>
        <c:crosses val="autoZero"/>
        <c:crossBetween val="midCat"/>
      </c:valAx>
      <c:valAx>
        <c:axId val="56209792"/>
        <c:scaling>
          <c:orientation val="minMax"/>
        </c:scaling>
        <c:axPos val="l"/>
        <c:majorGridlines/>
        <c:numFmt formatCode="General" sourceLinked="1"/>
        <c:tickLblPos val="nextTo"/>
        <c:crossAx val="5595955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'980055'!$B$1019:$B$1050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'980055'!$E$1019:$E$1050</c:f>
              <c:numCache>
                <c:formatCode>General</c:formatCode>
                <c:ptCount val="32"/>
                <c:pt idx="0">
                  <c:v>82</c:v>
                </c:pt>
                <c:pt idx="1">
                  <c:v>73</c:v>
                </c:pt>
                <c:pt idx="2">
                  <c:v>71</c:v>
                </c:pt>
                <c:pt idx="3">
                  <c:v>71</c:v>
                </c:pt>
                <c:pt idx="4">
                  <c:v>90</c:v>
                </c:pt>
                <c:pt idx="5">
                  <c:v>96</c:v>
                </c:pt>
                <c:pt idx="6">
                  <c:v>84</c:v>
                </c:pt>
                <c:pt idx="7">
                  <c:v>116</c:v>
                </c:pt>
                <c:pt idx="8">
                  <c:v>127</c:v>
                </c:pt>
                <c:pt idx="9">
                  <c:v>121</c:v>
                </c:pt>
                <c:pt idx="10">
                  <c:v>159</c:v>
                </c:pt>
                <c:pt idx="11">
                  <c:v>174</c:v>
                </c:pt>
                <c:pt idx="12">
                  <c:v>257</c:v>
                </c:pt>
                <c:pt idx="13">
                  <c:v>303</c:v>
                </c:pt>
                <c:pt idx="14">
                  <c:v>377</c:v>
                </c:pt>
                <c:pt idx="15">
                  <c:v>344</c:v>
                </c:pt>
                <c:pt idx="16">
                  <c:v>356</c:v>
                </c:pt>
                <c:pt idx="17">
                  <c:v>337</c:v>
                </c:pt>
                <c:pt idx="18">
                  <c:v>259</c:v>
                </c:pt>
                <c:pt idx="19">
                  <c:v>202</c:v>
                </c:pt>
                <c:pt idx="20">
                  <c:v>166</c:v>
                </c:pt>
                <c:pt idx="21">
                  <c:v>130</c:v>
                </c:pt>
                <c:pt idx="22">
                  <c:v>117</c:v>
                </c:pt>
                <c:pt idx="23">
                  <c:v>126</c:v>
                </c:pt>
                <c:pt idx="24">
                  <c:v>115</c:v>
                </c:pt>
                <c:pt idx="25">
                  <c:v>105</c:v>
                </c:pt>
                <c:pt idx="26">
                  <c:v>104</c:v>
                </c:pt>
                <c:pt idx="27">
                  <c:v>100</c:v>
                </c:pt>
                <c:pt idx="28">
                  <c:v>96</c:v>
                </c:pt>
                <c:pt idx="29">
                  <c:v>108</c:v>
                </c:pt>
                <c:pt idx="30">
                  <c:v>102</c:v>
                </c:pt>
                <c:pt idx="31">
                  <c:v>95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'980055'!$B$1019:$B$1050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'980055'!$F$1019:$F$1050</c:f>
              <c:numCache>
                <c:formatCode>0</c:formatCode>
                <c:ptCount val="32"/>
                <c:pt idx="0">
                  <c:v>80.099392417521557</c:v>
                </c:pt>
                <c:pt idx="1">
                  <c:v>80.91800058757201</c:v>
                </c:pt>
                <c:pt idx="2">
                  <c:v>81.795472606523575</c:v>
                </c:pt>
                <c:pt idx="3">
                  <c:v>82.70022551928524</c:v>
                </c:pt>
                <c:pt idx="4">
                  <c:v>83.767418429293983</c:v>
                </c:pt>
                <c:pt idx="5">
                  <c:v>85.198713247895455</c:v>
                </c:pt>
                <c:pt idx="6">
                  <c:v>87.857903930443939</c:v>
                </c:pt>
                <c:pt idx="7">
                  <c:v>93.304907661113262</c:v>
                </c:pt>
                <c:pt idx="8">
                  <c:v>104.17240796092206</c:v>
                </c:pt>
                <c:pt idx="9">
                  <c:v>123.9207027983653</c:v>
                </c:pt>
                <c:pt idx="10">
                  <c:v>154.37012945581432</c:v>
                </c:pt>
                <c:pt idx="11">
                  <c:v>199.35932614578553</c:v>
                </c:pt>
                <c:pt idx="12">
                  <c:v>253.58077743716669</c:v>
                </c:pt>
                <c:pt idx="13">
                  <c:v>305.26667512211066</c:v>
                </c:pt>
                <c:pt idx="14">
                  <c:v>347.83830045015486</c:v>
                </c:pt>
                <c:pt idx="15">
                  <c:v>365.52820300660346</c:v>
                </c:pt>
                <c:pt idx="16">
                  <c:v>352.41111097892411</c:v>
                </c:pt>
                <c:pt idx="17">
                  <c:v>313.47761866591145</c:v>
                </c:pt>
                <c:pt idx="18">
                  <c:v>264.95737872199186</c:v>
                </c:pt>
                <c:pt idx="19">
                  <c:v>212.28548803596277</c:v>
                </c:pt>
                <c:pt idx="20">
                  <c:v>167.51204833770166</c:v>
                </c:pt>
                <c:pt idx="21">
                  <c:v>136.2521474662264</c:v>
                </c:pt>
                <c:pt idx="22">
                  <c:v>116.79458857931178</c:v>
                </c:pt>
                <c:pt idx="23">
                  <c:v>107.28594541101937</c:v>
                </c:pt>
                <c:pt idx="24">
                  <c:v>103.54300296189902</c:v>
                </c:pt>
                <c:pt idx="25">
                  <c:v>102.36183039155195</c:v>
                </c:pt>
                <c:pt idx="26">
                  <c:v>102.38861966762013</c:v>
                </c:pt>
                <c:pt idx="27">
                  <c:v>103.00708958659071</c:v>
                </c:pt>
                <c:pt idx="28">
                  <c:v>103.72087039659334</c:v>
                </c:pt>
                <c:pt idx="29">
                  <c:v>104.58856092095053</c:v>
                </c:pt>
                <c:pt idx="30">
                  <c:v>105.421062036712</c:v>
                </c:pt>
                <c:pt idx="31">
                  <c:v>106.22729113484799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56231808"/>
        <c:axId val="56233344"/>
      </c:scatterChart>
      <c:valAx>
        <c:axId val="56231808"/>
        <c:scaling>
          <c:orientation val="minMax"/>
        </c:scaling>
        <c:axPos val="b"/>
        <c:numFmt formatCode="General" sourceLinked="1"/>
        <c:tickLblPos val="nextTo"/>
        <c:crossAx val="56233344"/>
        <c:crosses val="autoZero"/>
        <c:crossBetween val="midCat"/>
      </c:valAx>
      <c:valAx>
        <c:axId val="56233344"/>
        <c:scaling>
          <c:orientation val="minMax"/>
        </c:scaling>
        <c:axPos val="l"/>
        <c:majorGridlines/>
        <c:numFmt formatCode="General" sourceLinked="1"/>
        <c:tickLblPos val="nextTo"/>
        <c:crossAx val="5623180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'980055'!$B$1069:$B$1100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'980055'!$E$1069:$E$1100</c:f>
              <c:numCache>
                <c:formatCode>General</c:formatCode>
                <c:ptCount val="32"/>
                <c:pt idx="0">
                  <c:v>59</c:v>
                </c:pt>
                <c:pt idx="1">
                  <c:v>68</c:v>
                </c:pt>
                <c:pt idx="2">
                  <c:v>78</c:v>
                </c:pt>
                <c:pt idx="3">
                  <c:v>68</c:v>
                </c:pt>
                <c:pt idx="4">
                  <c:v>75</c:v>
                </c:pt>
                <c:pt idx="5">
                  <c:v>92</c:v>
                </c:pt>
                <c:pt idx="6">
                  <c:v>96</c:v>
                </c:pt>
                <c:pt idx="7">
                  <c:v>89</c:v>
                </c:pt>
                <c:pt idx="8">
                  <c:v>102</c:v>
                </c:pt>
                <c:pt idx="9">
                  <c:v>134</c:v>
                </c:pt>
                <c:pt idx="10">
                  <c:v>148</c:v>
                </c:pt>
                <c:pt idx="11">
                  <c:v>202</c:v>
                </c:pt>
                <c:pt idx="12">
                  <c:v>250</c:v>
                </c:pt>
                <c:pt idx="13">
                  <c:v>266</c:v>
                </c:pt>
                <c:pt idx="14">
                  <c:v>322</c:v>
                </c:pt>
                <c:pt idx="15">
                  <c:v>399</c:v>
                </c:pt>
                <c:pt idx="16">
                  <c:v>384</c:v>
                </c:pt>
                <c:pt idx="17">
                  <c:v>324</c:v>
                </c:pt>
                <c:pt idx="18">
                  <c:v>226</c:v>
                </c:pt>
                <c:pt idx="19">
                  <c:v>204</c:v>
                </c:pt>
                <c:pt idx="20">
                  <c:v>127</c:v>
                </c:pt>
                <c:pt idx="21">
                  <c:v>124</c:v>
                </c:pt>
                <c:pt idx="22">
                  <c:v>117</c:v>
                </c:pt>
                <c:pt idx="23">
                  <c:v>124</c:v>
                </c:pt>
                <c:pt idx="24">
                  <c:v>111</c:v>
                </c:pt>
                <c:pt idx="25">
                  <c:v>124</c:v>
                </c:pt>
                <c:pt idx="26">
                  <c:v>112</c:v>
                </c:pt>
                <c:pt idx="27">
                  <c:v>97</c:v>
                </c:pt>
                <c:pt idx="28">
                  <c:v>118</c:v>
                </c:pt>
                <c:pt idx="29">
                  <c:v>111</c:v>
                </c:pt>
                <c:pt idx="30">
                  <c:v>123</c:v>
                </c:pt>
                <c:pt idx="31">
                  <c:v>104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'980055'!$B$1069:$B$1100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'980055'!$F$1069:$F$1100</c:f>
              <c:numCache>
                <c:formatCode>0</c:formatCode>
                <c:ptCount val="32"/>
                <c:pt idx="0">
                  <c:v>71.780122649130234</c:v>
                </c:pt>
                <c:pt idx="1">
                  <c:v>73.209478428546333</c:v>
                </c:pt>
                <c:pt idx="2">
                  <c:v>74.721786413576268</c:v>
                </c:pt>
                <c:pt idx="3">
                  <c:v>76.213896011551299</c:v>
                </c:pt>
                <c:pt idx="4">
                  <c:v>77.781978769864708</c:v>
                </c:pt>
                <c:pt idx="5">
                  <c:v>79.500805535944437</c:v>
                </c:pt>
                <c:pt idx="6">
                  <c:v>82.075428881341765</c:v>
                </c:pt>
                <c:pt idx="7">
                  <c:v>86.78107411500028</c:v>
                </c:pt>
                <c:pt idx="8">
                  <c:v>96.185975078798648</c:v>
                </c:pt>
                <c:pt idx="9">
                  <c:v>114.24362621373817</c:v>
                </c:pt>
                <c:pt idx="10">
                  <c:v>143.91751191718905</c:v>
                </c:pt>
                <c:pt idx="11">
                  <c:v>190.30092862071433</c:v>
                </c:pt>
                <c:pt idx="12">
                  <c:v>248.54202525423213</c:v>
                </c:pt>
                <c:pt idx="13">
                  <c:v>305.08475199862306</c:v>
                </c:pt>
                <c:pt idx="14">
                  <c:v>350.89131296262548</c:v>
                </c:pt>
                <c:pt idx="15">
                  <c:v>367.01861095681261</c:v>
                </c:pt>
                <c:pt idx="16">
                  <c:v>347.47384798182986</c:v>
                </c:pt>
                <c:pt idx="17">
                  <c:v>300.61545413214407</c:v>
                </c:pt>
                <c:pt idx="18">
                  <c:v>247.10484728301603</c:v>
                </c:pt>
                <c:pt idx="19">
                  <c:v>193.81187803014072</c:v>
                </c:pt>
                <c:pt idx="20">
                  <c:v>152.96639545051994</c:v>
                </c:pt>
                <c:pt idx="21">
                  <c:v>127.84234878189058</c:v>
                </c:pt>
                <c:pt idx="22">
                  <c:v>114.60883836472166</c:v>
                </c:pt>
                <c:pt idx="23">
                  <c:v>109.64278210175662</c:v>
                </c:pt>
                <c:pt idx="24">
                  <c:v>108.62948754002682</c:v>
                </c:pt>
                <c:pt idx="25">
                  <c:v>109.12228300141456</c:v>
                </c:pt>
                <c:pt idx="26">
                  <c:v>110.30871886449604</c:v>
                </c:pt>
                <c:pt idx="27">
                  <c:v>111.79788210955873</c:v>
                </c:pt>
                <c:pt idx="28">
                  <c:v>113.15710313950028</c:v>
                </c:pt>
                <c:pt idx="29">
                  <c:v>114.7125488678724</c:v>
                </c:pt>
                <c:pt idx="30">
                  <c:v>116.17965704088842</c:v>
                </c:pt>
                <c:pt idx="31">
                  <c:v>117.59489071740103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57456512"/>
        <c:axId val="57458048"/>
      </c:scatterChart>
      <c:valAx>
        <c:axId val="57456512"/>
        <c:scaling>
          <c:orientation val="minMax"/>
        </c:scaling>
        <c:axPos val="b"/>
        <c:numFmt formatCode="General" sourceLinked="1"/>
        <c:tickLblPos val="nextTo"/>
        <c:crossAx val="57458048"/>
        <c:crosses val="autoZero"/>
        <c:crossBetween val="midCat"/>
      </c:valAx>
      <c:valAx>
        <c:axId val="57458048"/>
        <c:scaling>
          <c:orientation val="minMax"/>
        </c:scaling>
        <c:axPos val="l"/>
        <c:majorGridlines/>
        <c:numFmt formatCode="General" sourceLinked="1"/>
        <c:tickLblPos val="nextTo"/>
        <c:crossAx val="5745651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'980055'!$B$1119:$B$1150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'980055'!$E$1119:$E$1150</c:f>
              <c:numCache>
                <c:formatCode>General</c:formatCode>
                <c:ptCount val="32"/>
                <c:pt idx="0">
                  <c:v>71</c:v>
                </c:pt>
                <c:pt idx="1">
                  <c:v>84</c:v>
                </c:pt>
                <c:pt idx="2">
                  <c:v>79</c:v>
                </c:pt>
                <c:pt idx="3">
                  <c:v>60</c:v>
                </c:pt>
                <c:pt idx="4">
                  <c:v>98</c:v>
                </c:pt>
                <c:pt idx="5">
                  <c:v>98</c:v>
                </c:pt>
                <c:pt idx="6">
                  <c:v>110</c:v>
                </c:pt>
                <c:pt idx="7">
                  <c:v>84</c:v>
                </c:pt>
                <c:pt idx="8">
                  <c:v>102</c:v>
                </c:pt>
                <c:pt idx="9">
                  <c:v>101</c:v>
                </c:pt>
                <c:pt idx="10">
                  <c:v>109</c:v>
                </c:pt>
                <c:pt idx="11">
                  <c:v>136</c:v>
                </c:pt>
                <c:pt idx="12">
                  <c:v>142</c:v>
                </c:pt>
                <c:pt idx="13">
                  <c:v>182</c:v>
                </c:pt>
                <c:pt idx="14">
                  <c:v>192</c:v>
                </c:pt>
                <c:pt idx="15">
                  <c:v>196</c:v>
                </c:pt>
                <c:pt idx="16">
                  <c:v>198</c:v>
                </c:pt>
                <c:pt idx="17">
                  <c:v>218</c:v>
                </c:pt>
                <c:pt idx="18">
                  <c:v>246</c:v>
                </c:pt>
                <c:pt idx="19">
                  <c:v>196</c:v>
                </c:pt>
                <c:pt idx="20">
                  <c:v>201</c:v>
                </c:pt>
                <c:pt idx="21">
                  <c:v>201</c:v>
                </c:pt>
                <c:pt idx="22">
                  <c:v>156</c:v>
                </c:pt>
                <c:pt idx="23">
                  <c:v>155</c:v>
                </c:pt>
                <c:pt idx="24">
                  <c:v>144</c:v>
                </c:pt>
                <c:pt idx="25">
                  <c:v>148</c:v>
                </c:pt>
                <c:pt idx="26">
                  <c:v>111</c:v>
                </c:pt>
                <c:pt idx="27">
                  <c:v>104</c:v>
                </c:pt>
                <c:pt idx="28">
                  <c:v>126</c:v>
                </c:pt>
                <c:pt idx="29">
                  <c:v>105</c:v>
                </c:pt>
                <c:pt idx="30">
                  <c:v>98</c:v>
                </c:pt>
                <c:pt idx="31">
                  <c:v>98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'980055'!$B$1119:$B$1150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'980055'!$F$1119:$F$1150</c:f>
              <c:numCache>
                <c:formatCode>0</c:formatCode>
                <c:ptCount val="32"/>
                <c:pt idx="0">
                  <c:v>77.02614448337205</c:v>
                </c:pt>
                <c:pt idx="1">
                  <c:v>77.866728828700957</c:v>
                </c:pt>
                <c:pt idx="2">
                  <c:v>78.883836883465577</c:v>
                </c:pt>
                <c:pt idx="3">
                  <c:v>80.107982480997251</c:v>
                </c:pt>
                <c:pt idx="4">
                  <c:v>81.729325302707565</c:v>
                </c:pt>
                <c:pt idx="5">
                  <c:v>83.850731392762341</c:v>
                </c:pt>
                <c:pt idx="6">
                  <c:v>87.064902620839504</c:v>
                </c:pt>
                <c:pt idx="7">
                  <c:v>91.825769501873111</c:v>
                </c:pt>
                <c:pt idx="8">
                  <c:v>98.573117590667778</c:v>
                </c:pt>
                <c:pt idx="9">
                  <c:v>107.68600281674557</c:v>
                </c:pt>
                <c:pt idx="10">
                  <c:v>118.92842869081981</c:v>
                </c:pt>
                <c:pt idx="11">
                  <c:v>133.29096576842639</c:v>
                </c:pt>
                <c:pt idx="12">
                  <c:v>149.6861102143998</c:v>
                </c:pt>
                <c:pt idx="13">
                  <c:v>166.30799105922273</c:v>
                </c:pt>
                <c:pt idx="14">
                  <c:v>183.76415276039771</c:v>
                </c:pt>
                <c:pt idx="15">
                  <c:v>199.33703250625942</c:v>
                </c:pt>
                <c:pt idx="16">
                  <c:v>211.02940820177352</c:v>
                </c:pt>
                <c:pt idx="17">
                  <c:v>217.33192752278526</c:v>
                </c:pt>
                <c:pt idx="18">
                  <c:v>217.7922637395819</c:v>
                </c:pt>
                <c:pt idx="19">
                  <c:v>212.66222807824235</c:v>
                </c:pt>
                <c:pt idx="20">
                  <c:v>202.30066253834212</c:v>
                </c:pt>
                <c:pt idx="21">
                  <c:v>188.35595086016988</c:v>
                </c:pt>
                <c:pt idx="22">
                  <c:v>171.80589593724162</c:v>
                </c:pt>
                <c:pt idx="23">
                  <c:v>155.56064918908299</c:v>
                </c:pt>
                <c:pt idx="24">
                  <c:v>141.77349312736027</c:v>
                </c:pt>
                <c:pt idx="25">
                  <c:v>130.13511326036394</c:v>
                </c:pt>
                <c:pt idx="26">
                  <c:v>120.02677939377067</c:v>
                </c:pt>
                <c:pt idx="27">
                  <c:v>112.24393395647978</c:v>
                </c:pt>
                <c:pt idx="28">
                  <c:v>107.57959431845883</c:v>
                </c:pt>
                <c:pt idx="29">
                  <c:v>104.25103963676517</c:v>
                </c:pt>
                <c:pt idx="30">
                  <c:v>102.54440021623955</c:v>
                </c:pt>
                <c:pt idx="31">
                  <c:v>101.81133520418896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57569664"/>
        <c:axId val="57572352"/>
      </c:scatterChart>
      <c:valAx>
        <c:axId val="57569664"/>
        <c:scaling>
          <c:orientation val="minMax"/>
        </c:scaling>
        <c:axPos val="b"/>
        <c:numFmt formatCode="General" sourceLinked="1"/>
        <c:tickLblPos val="nextTo"/>
        <c:crossAx val="57572352"/>
        <c:crosses val="autoZero"/>
        <c:crossBetween val="midCat"/>
      </c:valAx>
      <c:valAx>
        <c:axId val="57572352"/>
        <c:scaling>
          <c:orientation val="minMax"/>
        </c:scaling>
        <c:axPos val="l"/>
        <c:majorGridlines/>
        <c:numFmt formatCode="General" sourceLinked="1"/>
        <c:tickLblPos val="nextTo"/>
        <c:crossAx val="5756966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'980055'!$B$1169:$B$1200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'980055'!$E$1169:$E$1200</c:f>
              <c:numCache>
                <c:formatCode>General</c:formatCode>
                <c:ptCount val="32"/>
                <c:pt idx="0">
                  <c:v>76</c:v>
                </c:pt>
                <c:pt idx="1">
                  <c:v>67</c:v>
                </c:pt>
                <c:pt idx="2">
                  <c:v>67</c:v>
                </c:pt>
                <c:pt idx="3">
                  <c:v>66</c:v>
                </c:pt>
                <c:pt idx="4">
                  <c:v>83</c:v>
                </c:pt>
                <c:pt idx="5">
                  <c:v>84</c:v>
                </c:pt>
                <c:pt idx="6">
                  <c:v>80</c:v>
                </c:pt>
                <c:pt idx="7">
                  <c:v>91</c:v>
                </c:pt>
                <c:pt idx="8">
                  <c:v>106</c:v>
                </c:pt>
                <c:pt idx="9">
                  <c:v>101</c:v>
                </c:pt>
                <c:pt idx="10">
                  <c:v>133</c:v>
                </c:pt>
                <c:pt idx="11">
                  <c:v>130</c:v>
                </c:pt>
                <c:pt idx="12">
                  <c:v>151</c:v>
                </c:pt>
                <c:pt idx="13">
                  <c:v>185</c:v>
                </c:pt>
                <c:pt idx="14">
                  <c:v>201</c:v>
                </c:pt>
                <c:pt idx="15">
                  <c:v>234</c:v>
                </c:pt>
                <c:pt idx="16">
                  <c:v>257</c:v>
                </c:pt>
                <c:pt idx="17">
                  <c:v>272</c:v>
                </c:pt>
                <c:pt idx="18">
                  <c:v>250</c:v>
                </c:pt>
                <c:pt idx="19">
                  <c:v>254</c:v>
                </c:pt>
                <c:pt idx="20">
                  <c:v>262</c:v>
                </c:pt>
                <c:pt idx="21">
                  <c:v>217</c:v>
                </c:pt>
                <c:pt idx="22">
                  <c:v>195</c:v>
                </c:pt>
                <c:pt idx="23">
                  <c:v>174</c:v>
                </c:pt>
                <c:pt idx="24">
                  <c:v>173</c:v>
                </c:pt>
                <c:pt idx="25">
                  <c:v>150</c:v>
                </c:pt>
                <c:pt idx="26">
                  <c:v>143</c:v>
                </c:pt>
                <c:pt idx="27">
                  <c:v>121</c:v>
                </c:pt>
                <c:pt idx="28">
                  <c:v>129</c:v>
                </c:pt>
                <c:pt idx="29">
                  <c:v>121</c:v>
                </c:pt>
                <c:pt idx="30">
                  <c:v>107</c:v>
                </c:pt>
                <c:pt idx="31">
                  <c:v>132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'980055'!$B$1169:$B$1200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'980055'!$F$1169:$F$1200</c:f>
              <c:numCache>
                <c:formatCode>0</c:formatCode>
                <c:ptCount val="32"/>
                <c:pt idx="0">
                  <c:v>69.015548912388411</c:v>
                </c:pt>
                <c:pt idx="1">
                  <c:v>70.640153341669233</c:v>
                </c:pt>
                <c:pt idx="2">
                  <c:v>72.434760313147905</c:v>
                </c:pt>
                <c:pt idx="3">
                  <c:v>74.344885515280723</c:v>
                </c:pt>
                <c:pt idx="4">
                  <c:v>76.563465778341993</c:v>
                </c:pt>
                <c:pt idx="5">
                  <c:v>79.168073712908736</c:v>
                </c:pt>
                <c:pt idx="6">
                  <c:v>82.848545415691845</c:v>
                </c:pt>
                <c:pt idx="7">
                  <c:v>88.150909487687812</c:v>
                </c:pt>
                <c:pt idx="8">
                  <c:v>95.72657990337818</c:v>
                </c:pt>
                <c:pt idx="9">
                  <c:v>106.27308744787864</c:v>
                </c:pt>
                <c:pt idx="10">
                  <c:v>119.82047332875513</c:v>
                </c:pt>
                <c:pt idx="11">
                  <c:v>137.9206806739883</c:v>
                </c:pt>
                <c:pt idx="12">
                  <c:v>159.55486486820718</c:v>
                </c:pt>
                <c:pt idx="13">
                  <c:v>182.45929599739046</c:v>
                </c:pt>
                <c:pt idx="14">
                  <c:v>207.54831243605815</c:v>
                </c:pt>
                <c:pt idx="15">
                  <c:v>230.9413041904877</c:v>
                </c:pt>
                <c:pt idx="16">
                  <c:v>249.4609294258635</c:v>
                </c:pt>
                <c:pt idx="17">
                  <c:v>260.49472615041952</c:v>
                </c:pt>
                <c:pt idx="18">
                  <c:v>262.89602028413856</c:v>
                </c:pt>
                <c:pt idx="19">
                  <c:v>257.1033335920057</c:v>
                </c:pt>
                <c:pt idx="20">
                  <c:v>243.5388813998191</c:v>
                </c:pt>
                <c:pt idx="21">
                  <c:v>224.71637755589961</c:v>
                </c:pt>
                <c:pt idx="22">
                  <c:v>202.37291748828864</c:v>
                </c:pt>
                <c:pt idx="23">
                  <c:v>180.80946531156056</c:v>
                </c:pt>
                <c:pt idx="24">
                  <c:v>163.02994259497061</c:v>
                </c:pt>
                <c:pt idx="25">
                  <c:v>148.59698743490378</c:v>
                </c:pt>
                <c:pt idx="26">
                  <c:v>136.72406584592073</c:v>
                </c:pt>
                <c:pt idx="27">
                  <c:v>128.28683738079494</c:v>
                </c:pt>
                <c:pt idx="28">
                  <c:v>123.78296886425642</c:v>
                </c:pt>
                <c:pt idx="29">
                  <c:v>121.14539053482437</c:v>
                </c:pt>
                <c:pt idx="30">
                  <c:v>120.34440074154219</c:v>
                </c:pt>
                <c:pt idx="31">
                  <c:v>120.57165172900049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57503104"/>
        <c:axId val="57555584"/>
      </c:scatterChart>
      <c:valAx>
        <c:axId val="57503104"/>
        <c:scaling>
          <c:orientation val="minMax"/>
        </c:scaling>
        <c:axPos val="b"/>
        <c:numFmt formatCode="General" sourceLinked="1"/>
        <c:tickLblPos val="nextTo"/>
        <c:crossAx val="57555584"/>
        <c:crosses val="autoZero"/>
        <c:crossBetween val="midCat"/>
      </c:valAx>
      <c:valAx>
        <c:axId val="57555584"/>
        <c:scaling>
          <c:orientation val="minMax"/>
        </c:scaling>
        <c:axPos val="l"/>
        <c:majorGridlines/>
        <c:numFmt formatCode="General" sourceLinked="1"/>
        <c:tickLblPos val="nextTo"/>
        <c:crossAx val="575031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'980055'!$B$1219:$B$1250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'980055'!$E$1219:$E$1250</c:f>
              <c:numCache>
                <c:formatCode>General</c:formatCode>
                <c:ptCount val="32"/>
                <c:pt idx="0">
                  <c:v>76</c:v>
                </c:pt>
                <c:pt idx="1">
                  <c:v>60</c:v>
                </c:pt>
                <c:pt idx="2">
                  <c:v>82</c:v>
                </c:pt>
                <c:pt idx="3">
                  <c:v>74</c:v>
                </c:pt>
                <c:pt idx="4">
                  <c:v>93</c:v>
                </c:pt>
                <c:pt idx="5">
                  <c:v>89</c:v>
                </c:pt>
                <c:pt idx="6">
                  <c:v>88</c:v>
                </c:pt>
                <c:pt idx="7">
                  <c:v>112</c:v>
                </c:pt>
                <c:pt idx="8">
                  <c:v>99</c:v>
                </c:pt>
                <c:pt idx="9">
                  <c:v>109</c:v>
                </c:pt>
                <c:pt idx="10">
                  <c:v>112</c:v>
                </c:pt>
                <c:pt idx="11">
                  <c:v>139</c:v>
                </c:pt>
                <c:pt idx="12">
                  <c:v>145</c:v>
                </c:pt>
                <c:pt idx="13">
                  <c:v>192</c:v>
                </c:pt>
                <c:pt idx="14">
                  <c:v>210</c:v>
                </c:pt>
                <c:pt idx="15">
                  <c:v>227</c:v>
                </c:pt>
                <c:pt idx="16">
                  <c:v>277</c:v>
                </c:pt>
                <c:pt idx="17">
                  <c:v>289</c:v>
                </c:pt>
                <c:pt idx="18">
                  <c:v>307</c:v>
                </c:pt>
                <c:pt idx="19">
                  <c:v>321</c:v>
                </c:pt>
                <c:pt idx="20">
                  <c:v>280</c:v>
                </c:pt>
                <c:pt idx="21">
                  <c:v>254</c:v>
                </c:pt>
                <c:pt idx="22">
                  <c:v>212</c:v>
                </c:pt>
                <c:pt idx="23">
                  <c:v>163</c:v>
                </c:pt>
                <c:pt idx="24">
                  <c:v>189</c:v>
                </c:pt>
                <c:pt idx="25">
                  <c:v>159</c:v>
                </c:pt>
                <c:pt idx="26">
                  <c:v>144</c:v>
                </c:pt>
                <c:pt idx="27">
                  <c:v>102</c:v>
                </c:pt>
                <c:pt idx="28">
                  <c:v>130</c:v>
                </c:pt>
                <c:pt idx="29">
                  <c:v>128</c:v>
                </c:pt>
                <c:pt idx="30">
                  <c:v>119</c:v>
                </c:pt>
                <c:pt idx="31">
                  <c:v>124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'980055'!$B$1219:$B$1250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'980055'!$F$1219:$F$1250</c:f>
              <c:numCache>
                <c:formatCode>0</c:formatCode>
                <c:ptCount val="32"/>
                <c:pt idx="0">
                  <c:v>76.661221513342156</c:v>
                </c:pt>
                <c:pt idx="1">
                  <c:v>78.098980380143118</c:v>
                </c:pt>
                <c:pt idx="2">
                  <c:v>79.629803266940769</c:v>
                </c:pt>
                <c:pt idx="3">
                  <c:v>81.157703751334125</c:v>
                </c:pt>
                <c:pt idx="4">
                  <c:v>82.777137730516117</c:v>
                </c:pt>
                <c:pt idx="5">
                  <c:v>84.500674086336957</c:v>
                </c:pt>
                <c:pt idx="6">
                  <c:v>86.768696179272567</c:v>
                </c:pt>
                <c:pt idx="7">
                  <c:v>90.004126477340122</c:v>
                </c:pt>
                <c:pt idx="8">
                  <c:v>94.917354119854224</c:v>
                </c:pt>
                <c:pt idx="9">
                  <c:v>102.5390204509298</c:v>
                </c:pt>
                <c:pt idx="10">
                  <c:v>113.63635199798199</c:v>
                </c:pt>
                <c:pt idx="11">
                  <c:v>130.50592231787559</c:v>
                </c:pt>
                <c:pt idx="12">
                  <c:v>153.35447553525313</c:v>
                </c:pt>
                <c:pt idx="13">
                  <c:v>180.39659033525083</c:v>
                </c:pt>
                <c:pt idx="14">
                  <c:v>213.17890636903724</c:v>
                </c:pt>
                <c:pt idx="15">
                  <c:v>246.79408923423512</c:v>
                </c:pt>
                <c:pt idx="16">
                  <c:v>275.97013181493759</c:v>
                </c:pt>
                <c:pt idx="17">
                  <c:v>295.4929164569844</c:v>
                </c:pt>
                <c:pt idx="18">
                  <c:v>302.04734489691077</c:v>
                </c:pt>
                <c:pt idx="19">
                  <c:v>295.88344149603972</c:v>
                </c:pt>
                <c:pt idx="20">
                  <c:v>277.27601086442417</c:v>
                </c:pt>
                <c:pt idx="21">
                  <c:v>250.42717363407104</c:v>
                </c:pt>
                <c:pt idx="22">
                  <c:v>218.82744218906907</c:v>
                </c:pt>
                <c:pt idx="23">
                  <c:v>189.41725197169671</c:v>
                </c:pt>
                <c:pt idx="24">
                  <c:v>166.46752550707143</c:v>
                </c:pt>
                <c:pt idx="25">
                  <c:v>149.0927968150595</c:v>
                </c:pt>
                <c:pt idx="26">
                  <c:v>136.03171156271762</c:v>
                </c:pt>
                <c:pt idx="27">
                  <c:v>127.81360515941093</c:v>
                </c:pt>
                <c:pt idx="28">
                  <c:v>124.08178757163368</c:v>
                </c:pt>
                <c:pt idx="29">
                  <c:v>122.42890647207886</c:v>
                </c:pt>
                <c:pt idx="30">
                  <c:v>122.38443959586054</c:v>
                </c:pt>
                <c:pt idx="31">
                  <c:v>123.10071989608824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57620352"/>
        <c:axId val="57627776"/>
      </c:scatterChart>
      <c:valAx>
        <c:axId val="57620352"/>
        <c:scaling>
          <c:orientation val="minMax"/>
        </c:scaling>
        <c:axPos val="b"/>
        <c:numFmt formatCode="General" sourceLinked="1"/>
        <c:tickLblPos val="nextTo"/>
        <c:crossAx val="57627776"/>
        <c:crosses val="autoZero"/>
        <c:crossBetween val="midCat"/>
      </c:valAx>
      <c:valAx>
        <c:axId val="57627776"/>
        <c:scaling>
          <c:orientation val="minMax"/>
        </c:scaling>
        <c:axPos val="l"/>
        <c:majorGridlines/>
        <c:numFmt formatCode="General" sourceLinked="1"/>
        <c:tickLblPos val="nextTo"/>
        <c:crossAx val="5762035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'980055'!$B$1269:$B$1300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'980055'!$E$1269:$E$1300</c:f>
              <c:numCache>
                <c:formatCode>General</c:formatCode>
                <c:ptCount val="32"/>
                <c:pt idx="0">
                  <c:v>90</c:v>
                </c:pt>
                <c:pt idx="1">
                  <c:v>83</c:v>
                </c:pt>
                <c:pt idx="2">
                  <c:v>65</c:v>
                </c:pt>
                <c:pt idx="3">
                  <c:v>85</c:v>
                </c:pt>
                <c:pt idx="4">
                  <c:v>71</c:v>
                </c:pt>
                <c:pt idx="5">
                  <c:v>83</c:v>
                </c:pt>
                <c:pt idx="6">
                  <c:v>94</c:v>
                </c:pt>
                <c:pt idx="7">
                  <c:v>115</c:v>
                </c:pt>
                <c:pt idx="8">
                  <c:v>121</c:v>
                </c:pt>
                <c:pt idx="9">
                  <c:v>128</c:v>
                </c:pt>
                <c:pt idx="10">
                  <c:v>120</c:v>
                </c:pt>
                <c:pt idx="11">
                  <c:v>133</c:v>
                </c:pt>
                <c:pt idx="12">
                  <c:v>157</c:v>
                </c:pt>
                <c:pt idx="13">
                  <c:v>184</c:v>
                </c:pt>
                <c:pt idx="14">
                  <c:v>217</c:v>
                </c:pt>
                <c:pt idx="15">
                  <c:v>246</c:v>
                </c:pt>
                <c:pt idx="16">
                  <c:v>276</c:v>
                </c:pt>
                <c:pt idx="17">
                  <c:v>288</c:v>
                </c:pt>
                <c:pt idx="18">
                  <c:v>287</c:v>
                </c:pt>
                <c:pt idx="19">
                  <c:v>289</c:v>
                </c:pt>
                <c:pt idx="20">
                  <c:v>288</c:v>
                </c:pt>
                <c:pt idx="21">
                  <c:v>223</c:v>
                </c:pt>
                <c:pt idx="22">
                  <c:v>218</c:v>
                </c:pt>
                <c:pt idx="23">
                  <c:v>181</c:v>
                </c:pt>
                <c:pt idx="24">
                  <c:v>141</c:v>
                </c:pt>
                <c:pt idx="25">
                  <c:v>171</c:v>
                </c:pt>
                <c:pt idx="26">
                  <c:v>148</c:v>
                </c:pt>
                <c:pt idx="27">
                  <c:v>126</c:v>
                </c:pt>
                <c:pt idx="28">
                  <c:v>116</c:v>
                </c:pt>
                <c:pt idx="29">
                  <c:v>114</c:v>
                </c:pt>
                <c:pt idx="30">
                  <c:v>113</c:v>
                </c:pt>
                <c:pt idx="31">
                  <c:v>127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'980055'!$B$1269:$B$1300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'980055'!$F$1269:$F$1300</c:f>
              <c:numCache>
                <c:formatCode>0</c:formatCode>
                <c:ptCount val="32"/>
                <c:pt idx="0">
                  <c:v>79.674976614919984</c:v>
                </c:pt>
                <c:pt idx="1">
                  <c:v>80.900944877713556</c:v>
                </c:pt>
                <c:pt idx="2">
                  <c:v>82.235116549489788</c:v>
                </c:pt>
                <c:pt idx="3">
                  <c:v>83.627269770452273</c:v>
                </c:pt>
                <c:pt idx="4">
                  <c:v>85.217565705884425</c:v>
                </c:pt>
                <c:pt idx="5">
                  <c:v>87.083622640515728</c:v>
                </c:pt>
                <c:pt idx="6">
                  <c:v>89.788456315319436</c:v>
                </c:pt>
                <c:pt idx="7">
                  <c:v>93.895469541488936</c:v>
                </c:pt>
                <c:pt idx="8">
                  <c:v>100.18262918296175</c:v>
                </c:pt>
                <c:pt idx="9">
                  <c:v>109.60009554785397</c:v>
                </c:pt>
                <c:pt idx="10">
                  <c:v>122.55812510935793</c:v>
                </c:pt>
                <c:pt idx="11">
                  <c:v>141.00321734806084</c:v>
                </c:pt>
                <c:pt idx="12">
                  <c:v>164.34694024748913</c:v>
                </c:pt>
                <c:pt idx="13">
                  <c:v>190.27935843299113</c:v>
                </c:pt>
                <c:pt idx="14">
                  <c:v>219.87404837524855</c:v>
                </c:pt>
                <c:pt idx="15">
                  <c:v>248.44611491411669</c:v>
                </c:pt>
                <c:pt idx="16">
                  <c:v>271.6966578962423</c:v>
                </c:pt>
                <c:pt idx="17">
                  <c:v>285.84460455085502</c:v>
                </c:pt>
                <c:pt idx="18">
                  <c:v>289.0146105967325</c:v>
                </c:pt>
                <c:pt idx="19">
                  <c:v>281.59790914589752</c:v>
                </c:pt>
                <c:pt idx="20">
                  <c:v>264.18085770145672</c:v>
                </c:pt>
                <c:pt idx="21">
                  <c:v>240.2293861618808</c:v>
                </c:pt>
                <c:pt idx="22">
                  <c:v>212.28739822018434</c:v>
                </c:pt>
                <c:pt idx="23">
                  <c:v>185.98654027793407</c:v>
                </c:pt>
                <c:pt idx="24">
                  <c:v>164.94836230456031</c:v>
                </c:pt>
                <c:pt idx="25">
                  <c:v>148.44639047068461</c:v>
                </c:pt>
                <c:pt idx="26">
                  <c:v>135.40791578422545</c:v>
                </c:pt>
                <c:pt idx="27">
                  <c:v>126.57470733613579</c:v>
                </c:pt>
                <c:pt idx="28">
                  <c:v>122.09052053142811</c:v>
                </c:pt>
                <c:pt idx="29">
                  <c:v>119.59573123912648</c:v>
                </c:pt>
                <c:pt idx="30">
                  <c:v>118.88253655714851</c:v>
                </c:pt>
                <c:pt idx="31">
                  <c:v>119.08867936006124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57682560"/>
        <c:axId val="57725312"/>
      </c:scatterChart>
      <c:valAx>
        <c:axId val="57682560"/>
        <c:scaling>
          <c:orientation val="minMax"/>
        </c:scaling>
        <c:axPos val="b"/>
        <c:numFmt formatCode="General" sourceLinked="1"/>
        <c:tickLblPos val="nextTo"/>
        <c:crossAx val="57725312"/>
        <c:crosses val="autoZero"/>
        <c:crossBetween val="midCat"/>
      </c:valAx>
      <c:valAx>
        <c:axId val="57725312"/>
        <c:scaling>
          <c:orientation val="minMax"/>
        </c:scaling>
        <c:axPos val="l"/>
        <c:majorGridlines/>
        <c:numFmt formatCode="General" sourceLinked="1"/>
        <c:tickLblPos val="nextTo"/>
        <c:crossAx val="5768256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'980055'!$B$1319:$B$1350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'980055'!$E$1319:$E$1350</c:f>
              <c:numCache>
                <c:formatCode>General</c:formatCode>
                <c:ptCount val="32"/>
                <c:pt idx="0">
                  <c:v>68</c:v>
                </c:pt>
                <c:pt idx="1">
                  <c:v>73</c:v>
                </c:pt>
                <c:pt idx="2">
                  <c:v>58</c:v>
                </c:pt>
                <c:pt idx="3">
                  <c:v>69</c:v>
                </c:pt>
                <c:pt idx="4">
                  <c:v>88</c:v>
                </c:pt>
                <c:pt idx="5">
                  <c:v>82</c:v>
                </c:pt>
                <c:pt idx="6">
                  <c:v>109</c:v>
                </c:pt>
                <c:pt idx="7">
                  <c:v>103</c:v>
                </c:pt>
                <c:pt idx="8">
                  <c:v>115</c:v>
                </c:pt>
                <c:pt idx="9">
                  <c:v>98</c:v>
                </c:pt>
                <c:pt idx="10">
                  <c:v>137</c:v>
                </c:pt>
                <c:pt idx="11">
                  <c:v>159</c:v>
                </c:pt>
                <c:pt idx="12">
                  <c:v>191</c:v>
                </c:pt>
                <c:pt idx="13">
                  <c:v>200</c:v>
                </c:pt>
                <c:pt idx="14">
                  <c:v>242</c:v>
                </c:pt>
                <c:pt idx="15">
                  <c:v>242</c:v>
                </c:pt>
                <c:pt idx="16">
                  <c:v>308</c:v>
                </c:pt>
                <c:pt idx="17">
                  <c:v>300</c:v>
                </c:pt>
                <c:pt idx="18">
                  <c:v>278</c:v>
                </c:pt>
                <c:pt idx="19">
                  <c:v>252</c:v>
                </c:pt>
                <c:pt idx="20">
                  <c:v>227</c:v>
                </c:pt>
                <c:pt idx="21">
                  <c:v>243</c:v>
                </c:pt>
                <c:pt idx="22">
                  <c:v>196</c:v>
                </c:pt>
                <c:pt idx="23">
                  <c:v>194</c:v>
                </c:pt>
                <c:pt idx="24">
                  <c:v>145</c:v>
                </c:pt>
                <c:pt idx="25">
                  <c:v>135</c:v>
                </c:pt>
                <c:pt idx="26">
                  <c:v>108</c:v>
                </c:pt>
                <c:pt idx="27">
                  <c:v>114</c:v>
                </c:pt>
                <c:pt idx="28">
                  <c:v>114</c:v>
                </c:pt>
                <c:pt idx="29">
                  <c:v>130</c:v>
                </c:pt>
                <c:pt idx="30">
                  <c:v>131</c:v>
                </c:pt>
                <c:pt idx="31">
                  <c:v>108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'980055'!$B$1319:$B$1350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'980055'!$F$1319:$F$1350</c:f>
              <c:numCache>
                <c:formatCode>0</c:formatCode>
                <c:ptCount val="32"/>
                <c:pt idx="0">
                  <c:v>69.804538127432849</c:v>
                </c:pt>
                <c:pt idx="1">
                  <c:v>71.319616307847994</c:v>
                </c:pt>
                <c:pt idx="2">
                  <c:v>73.049894872814164</c:v>
                </c:pt>
                <c:pt idx="3">
                  <c:v>74.996279757906777</c:v>
                </c:pt>
                <c:pt idx="4">
                  <c:v>77.429581240687455</c:v>
                </c:pt>
                <c:pt idx="5">
                  <c:v>80.512289952178634</c:v>
                </c:pt>
                <c:pt idx="6">
                  <c:v>85.159116611247526</c:v>
                </c:pt>
                <c:pt idx="7">
                  <c:v>92.15428025411471</c:v>
                </c:pt>
                <c:pt idx="8">
                  <c:v>102.3459566102996</c:v>
                </c:pt>
                <c:pt idx="9">
                  <c:v>116.52605967977922</c:v>
                </c:pt>
                <c:pt idx="10">
                  <c:v>134.46988657851941</c:v>
                </c:pt>
                <c:pt idx="11">
                  <c:v>157.81756746655381</c:v>
                </c:pt>
                <c:pt idx="12">
                  <c:v>184.69790447192864</c:v>
                </c:pt>
                <c:pt idx="13">
                  <c:v>211.83268476515116</c:v>
                </c:pt>
                <c:pt idx="14">
                  <c:v>239.71790103458309</c:v>
                </c:pt>
                <c:pt idx="15">
                  <c:v>263.34510726583483</c:v>
                </c:pt>
                <c:pt idx="16">
                  <c:v>279.11069316239895</c:v>
                </c:pt>
                <c:pt idx="17">
                  <c:v>284.68186832417126</c:v>
                </c:pt>
                <c:pt idx="18">
                  <c:v>280.32675841198079</c:v>
                </c:pt>
                <c:pt idx="19">
                  <c:v>266.58607436662146</c:v>
                </c:pt>
                <c:pt idx="20">
                  <c:v>245.35792799568952</c:v>
                </c:pt>
                <c:pt idx="21">
                  <c:v>220.37157397730607</c:v>
                </c:pt>
                <c:pt idx="22">
                  <c:v>193.71953654104948</c:v>
                </c:pt>
                <c:pt idx="23">
                  <c:v>170.09797391383577</c:v>
                </c:pt>
                <c:pt idx="24">
                  <c:v>151.97298508348234</c:v>
                </c:pt>
                <c:pt idx="25">
                  <c:v>138.18860325587781</c:v>
                </c:pt>
                <c:pt idx="26">
                  <c:v>127.59219179523481</c:v>
                </c:pt>
                <c:pt idx="27">
                  <c:v>120.63531849888281</c:v>
                </c:pt>
                <c:pt idx="28">
                  <c:v>117.26725539759553</c:v>
                </c:pt>
                <c:pt idx="29">
                  <c:v>115.5965053168763</c:v>
                </c:pt>
                <c:pt idx="30">
                  <c:v>115.38106636572047</c:v>
                </c:pt>
                <c:pt idx="31">
                  <c:v>115.92221736755882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57741696"/>
        <c:axId val="57744768"/>
      </c:scatterChart>
      <c:valAx>
        <c:axId val="57741696"/>
        <c:scaling>
          <c:orientation val="minMax"/>
        </c:scaling>
        <c:axPos val="b"/>
        <c:numFmt formatCode="General" sourceLinked="1"/>
        <c:tickLblPos val="nextTo"/>
        <c:crossAx val="57744768"/>
        <c:crosses val="autoZero"/>
        <c:crossBetween val="midCat"/>
      </c:valAx>
      <c:valAx>
        <c:axId val="57744768"/>
        <c:scaling>
          <c:orientation val="minMax"/>
        </c:scaling>
        <c:axPos val="l"/>
        <c:majorGridlines/>
        <c:numFmt formatCode="General" sourceLinked="1"/>
        <c:tickLblPos val="nextTo"/>
        <c:crossAx val="5774169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'980055'!$B$1369:$B$1400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'980055'!$E$1369:$E$1400</c:f>
              <c:numCache>
                <c:formatCode>General</c:formatCode>
                <c:ptCount val="32"/>
                <c:pt idx="0">
                  <c:v>82</c:v>
                </c:pt>
                <c:pt idx="1">
                  <c:v>61</c:v>
                </c:pt>
                <c:pt idx="2">
                  <c:v>73</c:v>
                </c:pt>
                <c:pt idx="3">
                  <c:v>92</c:v>
                </c:pt>
                <c:pt idx="4">
                  <c:v>104</c:v>
                </c:pt>
                <c:pt idx="5">
                  <c:v>82</c:v>
                </c:pt>
                <c:pt idx="6">
                  <c:v>101</c:v>
                </c:pt>
                <c:pt idx="7">
                  <c:v>103</c:v>
                </c:pt>
                <c:pt idx="8">
                  <c:v>101</c:v>
                </c:pt>
                <c:pt idx="9">
                  <c:v>148</c:v>
                </c:pt>
                <c:pt idx="10">
                  <c:v>142</c:v>
                </c:pt>
                <c:pt idx="11">
                  <c:v>164</c:v>
                </c:pt>
                <c:pt idx="12">
                  <c:v>179</c:v>
                </c:pt>
                <c:pt idx="13">
                  <c:v>204</c:v>
                </c:pt>
                <c:pt idx="14">
                  <c:v>237</c:v>
                </c:pt>
                <c:pt idx="15">
                  <c:v>271</c:v>
                </c:pt>
                <c:pt idx="16">
                  <c:v>318</c:v>
                </c:pt>
                <c:pt idx="17">
                  <c:v>291</c:v>
                </c:pt>
                <c:pt idx="18">
                  <c:v>288</c:v>
                </c:pt>
                <c:pt idx="19">
                  <c:v>268</c:v>
                </c:pt>
                <c:pt idx="20">
                  <c:v>233</c:v>
                </c:pt>
                <c:pt idx="21">
                  <c:v>206</c:v>
                </c:pt>
                <c:pt idx="22">
                  <c:v>202</c:v>
                </c:pt>
                <c:pt idx="23">
                  <c:v>155</c:v>
                </c:pt>
                <c:pt idx="24">
                  <c:v>141</c:v>
                </c:pt>
                <c:pt idx="25">
                  <c:v>154</c:v>
                </c:pt>
                <c:pt idx="26">
                  <c:v>144</c:v>
                </c:pt>
                <c:pt idx="27">
                  <c:v>108</c:v>
                </c:pt>
                <c:pt idx="28">
                  <c:v>124</c:v>
                </c:pt>
                <c:pt idx="29">
                  <c:v>110</c:v>
                </c:pt>
                <c:pt idx="30">
                  <c:v>106</c:v>
                </c:pt>
                <c:pt idx="31">
                  <c:v>120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'980055'!$B$1369:$B$1400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'980055'!$F$1369:$F$1400</c:f>
              <c:numCache>
                <c:formatCode>0</c:formatCode>
                <c:ptCount val="32"/>
                <c:pt idx="0">
                  <c:v>77.718937509810985</c:v>
                </c:pt>
                <c:pt idx="1">
                  <c:v>78.981371344176097</c:v>
                </c:pt>
                <c:pt idx="2">
                  <c:v>80.442110409654816</c:v>
                </c:pt>
                <c:pt idx="3">
                  <c:v>82.123620475503188</c:v>
                </c:pt>
                <c:pt idx="4">
                  <c:v>84.293536555552279</c:v>
                </c:pt>
                <c:pt idx="5">
                  <c:v>87.137287026667778</c:v>
                </c:pt>
                <c:pt idx="6">
                  <c:v>91.558959134834481</c:v>
                </c:pt>
                <c:pt idx="7">
                  <c:v>98.386173700235048</c:v>
                </c:pt>
                <c:pt idx="8">
                  <c:v>108.51489033763818</c:v>
                </c:pt>
                <c:pt idx="9">
                  <c:v>122.77275628333219</c:v>
                </c:pt>
                <c:pt idx="10">
                  <c:v>140.9315446110073</c:v>
                </c:pt>
                <c:pt idx="11">
                  <c:v>164.61252144768758</c:v>
                </c:pt>
                <c:pt idx="12">
                  <c:v>191.82836942456211</c:v>
                </c:pt>
                <c:pt idx="13">
                  <c:v>219.13496138365113</c:v>
                </c:pt>
                <c:pt idx="14">
                  <c:v>246.85865972104165</c:v>
                </c:pt>
                <c:pt idx="15">
                  <c:v>269.79855728170088</c:v>
                </c:pt>
                <c:pt idx="16">
                  <c:v>284.28665653107612</c:v>
                </c:pt>
                <c:pt idx="17">
                  <c:v>288.09876648554888</c:v>
                </c:pt>
                <c:pt idx="18">
                  <c:v>281.89042988026563</c:v>
                </c:pt>
                <c:pt idx="19">
                  <c:v>266.22003791583978</c:v>
                </c:pt>
                <c:pt idx="20">
                  <c:v>243.38012688954154</c:v>
                </c:pt>
                <c:pt idx="21">
                  <c:v>217.36370520559228</c:v>
                </c:pt>
                <c:pt idx="22">
                  <c:v>190.31343272060258</c:v>
                </c:pt>
                <c:pt idx="23">
                  <c:v>166.88346819933363</c:v>
                </c:pt>
                <c:pt idx="24">
                  <c:v>149.27790834427174</c:v>
                </c:pt>
                <c:pt idx="25">
                  <c:v>136.14896106461327</c:v>
                </c:pt>
                <c:pt idx="26">
                  <c:v>126.25746757144491</c:v>
                </c:pt>
                <c:pt idx="27">
                  <c:v>119.9009717810323</c:v>
                </c:pt>
                <c:pt idx="28">
                  <c:v>116.88671189762982</c:v>
                </c:pt>
                <c:pt idx="29">
                  <c:v>115.42099498785936</c:v>
                </c:pt>
                <c:pt idx="30">
                  <c:v>115.23835754400355</c:v>
                </c:pt>
                <c:pt idx="31">
                  <c:v>115.70246920728569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57812096"/>
        <c:axId val="57813632"/>
      </c:scatterChart>
      <c:valAx>
        <c:axId val="57812096"/>
        <c:scaling>
          <c:orientation val="minMax"/>
        </c:scaling>
        <c:axPos val="b"/>
        <c:numFmt formatCode="General" sourceLinked="1"/>
        <c:tickLblPos val="nextTo"/>
        <c:crossAx val="57813632"/>
        <c:crosses val="autoZero"/>
        <c:crossBetween val="midCat"/>
      </c:valAx>
      <c:valAx>
        <c:axId val="57813632"/>
        <c:scaling>
          <c:orientation val="minMax"/>
        </c:scaling>
        <c:axPos val="l"/>
        <c:majorGridlines/>
        <c:numFmt formatCode="General" sourceLinked="1"/>
        <c:tickLblPos val="nextTo"/>
        <c:crossAx val="5781209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'980055'!$B$1419:$B$1450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'980055'!$E$1419:$E$1450</c:f>
              <c:numCache>
                <c:formatCode>General</c:formatCode>
                <c:ptCount val="32"/>
                <c:pt idx="0">
                  <c:v>58</c:v>
                </c:pt>
                <c:pt idx="1">
                  <c:v>81</c:v>
                </c:pt>
                <c:pt idx="2">
                  <c:v>63</c:v>
                </c:pt>
                <c:pt idx="3">
                  <c:v>75</c:v>
                </c:pt>
                <c:pt idx="4">
                  <c:v>97</c:v>
                </c:pt>
                <c:pt idx="5">
                  <c:v>90</c:v>
                </c:pt>
                <c:pt idx="6">
                  <c:v>105</c:v>
                </c:pt>
                <c:pt idx="7">
                  <c:v>118</c:v>
                </c:pt>
                <c:pt idx="8">
                  <c:v>133</c:v>
                </c:pt>
                <c:pt idx="9">
                  <c:v>123</c:v>
                </c:pt>
                <c:pt idx="10">
                  <c:v>146</c:v>
                </c:pt>
                <c:pt idx="11">
                  <c:v>191</c:v>
                </c:pt>
                <c:pt idx="12">
                  <c:v>204</c:v>
                </c:pt>
                <c:pt idx="13">
                  <c:v>230</c:v>
                </c:pt>
                <c:pt idx="14">
                  <c:v>269</c:v>
                </c:pt>
                <c:pt idx="15">
                  <c:v>271</c:v>
                </c:pt>
                <c:pt idx="16">
                  <c:v>325</c:v>
                </c:pt>
                <c:pt idx="17">
                  <c:v>327</c:v>
                </c:pt>
                <c:pt idx="18">
                  <c:v>265</c:v>
                </c:pt>
                <c:pt idx="19">
                  <c:v>279</c:v>
                </c:pt>
                <c:pt idx="20">
                  <c:v>250</c:v>
                </c:pt>
                <c:pt idx="21">
                  <c:v>219</c:v>
                </c:pt>
                <c:pt idx="22">
                  <c:v>197</c:v>
                </c:pt>
                <c:pt idx="23">
                  <c:v>158</c:v>
                </c:pt>
                <c:pt idx="24">
                  <c:v>154</c:v>
                </c:pt>
                <c:pt idx="25">
                  <c:v>153</c:v>
                </c:pt>
                <c:pt idx="26">
                  <c:v>121</c:v>
                </c:pt>
                <c:pt idx="27">
                  <c:v>135</c:v>
                </c:pt>
                <c:pt idx="28">
                  <c:v>104</c:v>
                </c:pt>
                <c:pt idx="29">
                  <c:v>106</c:v>
                </c:pt>
                <c:pt idx="30">
                  <c:v>119</c:v>
                </c:pt>
                <c:pt idx="31">
                  <c:v>136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'980055'!$B$1419:$B$1450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'980055'!$F$1419:$F$1450</c:f>
              <c:numCache>
                <c:formatCode>0</c:formatCode>
                <c:ptCount val="32"/>
                <c:pt idx="0">
                  <c:v>71.019908565401906</c:v>
                </c:pt>
                <c:pt idx="1">
                  <c:v>72.736019445824198</c:v>
                </c:pt>
                <c:pt idx="2">
                  <c:v>74.842924335440344</c:v>
                </c:pt>
                <c:pt idx="3">
                  <c:v>77.423833970058595</c:v>
                </c:pt>
                <c:pt idx="4">
                  <c:v>80.895142346724626</c:v>
                </c:pt>
                <c:pt idx="5">
                  <c:v>85.475406785395876</c:v>
                </c:pt>
                <c:pt idx="6">
                  <c:v>92.412194519167713</c:v>
                </c:pt>
                <c:pt idx="7">
                  <c:v>102.58470538544344</c:v>
                </c:pt>
                <c:pt idx="8">
                  <c:v>116.72503038877652</c:v>
                </c:pt>
                <c:pt idx="9">
                  <c:v>135.29503737947491</c:v>
                </c:pt>
                <c:pt idx="10">
                  <c:v>157.3998904453465</c:v>
                </c:pt>
                <c:pt idx="11">
                  <c:v>184.3860030722156</c:v>
                </c:pt>
                <c:pt idx="12">
                  <c:v>213.44924799623533</c:v>
                </c:pt>
                <c:pt idx="13">
                  <c:v>240.84657121803065</c:v>
                </c:pt>
                <c:pt idx="14">
                  <c:v>266.88443351265499</c:v>
                </c:pt>
                <c:pt idx="15">
                  <c:v>286.67631518178877</c:v>
                </c:pt>
                <c:pt idx="16">
                  <c:v>297.31285685399314</c:v>
                </c:pt>
                <c:pt idx="17">
                  <c:v>297.44406054196855</c:v>
                </c:pt>
                <c:pt idx="18">
                  <c:v>288.53549786522444</c:v>
                </c:pt>
                <c:pt idx="19">
                  <c:v>271.01180224574597</c:v>
                </c:pt>
                <c:pt idx="20">
                  <c:v>247.32726665831817</c:v>
                </c:pt>
                <c:pt idx="21">
                  <c:v>221.19985419802202</c:v>
                </c:pt>
                <c:pt idx="22">
                  <c:v>194.36243264840144</c:v>
                </c:pt>
                <c:pt idx="23">
                  <c:v>171.0988047106226</c:v>
                </c:pt>
                <c:pt idx="24">
                  <c:v>153.44315071397864</c:v>
                </c:pt>
                <c:pt idx="25">
                  <c:v>140.0578568870821</c:v>
                </c:pt>
                <c:pt idx="26">
                  <c:v>129.73548397015904</c:v>
                </c:pt>
                <c:pt idx="27">
                  <c:v>122.88843913536741</c:v>
                </c:pt>
                <c:pt idx="28">
                  <c:v>119.51181371902359</c:v>
                </c:pt>
                <c:pt idx="29">
                  <c:v>117.77543306189409</c:v>
                </c:pt>
                <c:pt idx="30">
                  <c:v>117.48885932848603</c:v>
                </c:pt>
                <c:pt idx="31">
                  <c:v>117.97595511581027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57888768"/>
        <c:axId val="57890688"/>
      </c:scatterChart>
      <c:valAx>
        <c:axId val="57888768"/>
        <c:scaling>
          <c:orientation val="minMax"/>
        </c:scaling>
        <c:axPos val="b"/>
        <c:numFmt formatCode="General" sourceLinked="1"/>
        <c:tickLblPos val="nextTo"/>
        <c:crossAx val="57890688"/>
        <c:crosses val="autoZero"/>
        <c:crossBetween val="midCat"/>
      </c:valAx>
      <c:valAx>
        <c:axId val="57890688"/>
        <c:scaling>
          <c:orientation val="minMax"/>
        </c:scaling>
        <c:axPos val="l"/>
        <c:majorGridlines/>
        <c:numFmt formatCode="General" sourceLinked="1"/>
        <c:tickLblPos val="nextTo"/>
        <c:crossAx val="5788876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'980055'!$B$119:$B$150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'980055'!$E$119:$E$150</c:f>
              <c:numCache>
                <c:formatCode>General</c:formatCode>
                <c:ptCount val="32"/>
                <c:pt idx="0">
                  <c:v>73</c:v>
                </c:pt>
                <c:pt idx="1">
                  <c:v>62</c:v>
                </c:pt>
                <c:pt idx="2">
                  <c:v>71</c:v>
                </c:pt>
                <c:pt idx="3">
                  <c:v>86</c:v>
                </c:pt>
                <c:pt idx="4">
                  <c:v>73</c:v>
                </c:pt>
                <c:pt idx="5">
                  <c:v>81</c:v>
                </c:pt>
                <c:pt idx="6">
                  <c:v>115</c:v>
                </c:pt>
                <c:pt idx="7">
                  <c:v>117</c:v>
                </c:pt>
                <c:pt idx="8">
                  <c:v>115</c:v>
                </c:pt>
                <c:pt idx="9">
                  <c:v>143</c:v>
                </c:pt>
                <c:pt idx="10">
                  <c:v>170</c:v>
                </c:pt>
                <c:pt idx="11">
                  <c:v>193</c:v>
                </c:pt>
                <c:pt idx="12">
                  <c:v>272</c:v>
                </c:pt>
                <c:pt idx="13">
                  <c:v>317</c:v>
                </c:pt>
                <c:pt idx="14">
                  <c:v>376</c:v>
                </c:pt>
                <c:pt idx="15">
                  <c:v>380</c:v>
                </c:pt>
                <c:pt idx="16">
                  <c:v>402</c:v>
                </c:pt>
                <c:pt idx="17">
                  <c:v>324</c:v>
                </c:pt>
                <c:pt idx="18">
                  <c:v>255</c:v>
                </c:pt>
                <c:pt idx="19">
                  <c:v>223</c:v>
                </c:pt>
                <c:pt idx="20">
                  <c:v>157</c:v>
                </c:pt>
                <c:pt idx="21">
                  <c:v>121</c:v>
                </c:pt>
                <c:pt idx="22">
                  <c:v>125</c:v>
                </c:pt>
                <c:pt idx="23">
                  <c:v>95</c:v>
                </c:pt>
                <c:pt idx="24">
                  <c:v>113</c:v>
                </c:pt>
                <c:pt idx="25">
                  <c:v>99</c:v>
                </c:pt>
                <c:pt idx="26">
                  <c:v>98</c:v>
                </c:pt>
                <c:pt idx="27">
                  <c:v>109</c:v>
                </c:pt>
                <c:pt idx="28">
                  <c:v>107</c:v>
                </c:pt>
                <c:pt idx="29">
                  <c:v>92</c:v>
                </c:pt>
                <c:pt idx="30">
                  <c:v>88</c:v>
                </c:pt>
                <c:pt idx="31">
                  <c:v>116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'980055'!$B$119:$B$150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'980055'!$F$119:$F$150</c:f>
              <c:numCache>
                <c:formatCode>0</c:formatCode>
                <c:ptCount val="32"/>
                <c:pt idx="0">
                  <c:v>76.350208843416752</c:v>
                </c:pt>
                <c:pt idx="1">
                  <c:v>77.213510253131915</c:v>
                </c:pt>
                <c:pt idx="2">
                  <c:v>78.147949541892018</c:v>
                </c:pt>
                <c:pt idx="3">
                  <c:v>79.138789145610346</c:v>
                </c:pt>
                <c:pt idx="4">
                  <c:v>80.376336980371306</c:v>
                </c:pt>
                <c:pt idx="5">
                  <c:v>82.15360116919247</c:v>
                </c:pt>
                <c:pt idx="6">
                  <c:v>85.59431486607869</c:v>
                </c:pt>
                <c:pt idx="7">
                  <c:v>92.643561929358583</c:v>
                </c:pt>
                <c:pt idx="8">
                  <c:v>106.34950224609395</c:v>
                </c:pt>
                <c:pt idx="9">
                  <c:v>130.38434033146578</c:v>
                </c:pt>
                <c:pt idx="10">
                  <c:v>166.0836662651046</c:v>
                </c:pt>
                <c:pt idx="11">
                  <c:v>216.84373146629707</c:v>
                </c:pt>
                <c:pt idx="12">
                  <c:v>275.59620528747485</c:v>
                </c:pt>
                <c:pt idx="13">
                  <c:v>329.15578441909605</c:v>
                </c:pt>
                <c:pt idx="14">
                  <c:v>370.45662403621179</c:v>
                </c:pt>
                <c:pt idx="15">
                  <c:v>383.93916640543125</c:v>
                </c:pt>
                <c:pt idx="16">
                  <c:v>365.1469418300253</c:v>
                </c:pt>
                <c:pt idx="17">
                  <c:v>320.77122244914352</c:v>
                </c:pt>
                <c:pt idx="18">
                  <c:v>268.32286089690768</c:v>
                </c:pt>
                <c:pt idx="19">
                  <c:v>212.86851136278736</c:v>
                </c:pt>
                <c:pt idx="20">
                  <c:v>166.48446284545466</c:v>
                </c:pt>
                <c:pt idx="21">
                  <c:v>134.39909031909858</c:v>
                </c:pt>
                <c:pt idx="22">
                  <c:v>114.51247508603549</c:v>
                </c:pt>
                <c:pt idx="23">
                  <c:v>104.79648957985626</c:v>
                </c:pt>
                <c:pt idx="24">
                  <c:v>100.9617782221445</c:v>
                </c:pt>
                <c:pt idx="25">
                  <c:v>99.747189214566447</c:v>
                </c:pt>
                <c:pt idx="26">
                  <c:v>99.77682947390565</c:v>
                </c:pt>
                <c:pt idx="27">
                  <c:v>100.42262759693584</c:v>
                </c:pt>
                <c:pt idx="28">
                  <c:v>101.17013821440699</c:v>
                </c:pt>
                <c:pt idx="29">
                  <c:v>102.08057186585069</c:v>
                </c:pt>
                <c:pt idx="30">
                  <c:v>102.95488682774148</c:v>
                </c:pt>
                <c:pt idx="31">
                  <c:v>103.80188127254475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66690816"/>
        <c:axId val="166692352"/>
      </c:scatterChart>
      <c:valAx>
        <c:axId val="166690816"/>
        <c:scaling>
          <c:orientation val="minMax"/>
        </c:scaling>
        <c:axPos val="b"/>
        <c:numFmt formatCode="General" sourceLinked="1"/>
        <c:tickLblPos val="nextTo"/>
        <c:crossAx val="166692352"/>
        <c:crosses val="autoZero"/>
        <c:crossBetween val="midCat"/>
      </c:valAx>
      <c:valAx>
        <c:axId val="166692352"/>
        <c:scaling>
          <c:orientation val="minMax"/>
        </c:scaling>
        <c:axPos val="l"/>
        <c:majorGridlines/>
        <c:numFmt formatCode="General" sourceLinked="1"/>
        <c:tickLblPos val="nextTo"/>
        <c:crossAx val="16669081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tx>
            <c:v>0.15 mm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val val="1.7000000000000005E-2"/>
          </c:errBars>
          <c:xVal>
            <c:numRef>
              <c:f>'d0 data'!$D$5:$D$15</c:f>
              <c:numCache>
                <c:formatCode>General</c:formatCode>
                <c:ptCount val="1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</c:numCache>
            </c:numRef>
          </c:xVal>
          <c:yVal>
            <c:numRef>
              <c:f>'d0 data'!$F$5:$F$15</c:f>
              <c:numCache>
                <c:formatCode>General</c:formatCode>
                <c:ptCount val="11"/>
                <c:pt idx="0">
                  <c:v>-90.332553412660701</c:v>
                </c:pt>
                <c:pt idx="1">
                  <c:v>-90.296503012355643</c:v>
                </c:pt>
                <c:pt idx="2">
                  <c:v>-90.269165667356461</c:v>
                </c:pt>
                <c:pt idx="3">
                  <c:v>-90.0573801669088</c:v>
                </c:pt>
                <c:pt idx="4">
                  <c:v>-90.139909471399434</c:v>
                </c:pt>
                <c:pt idx="5">
                  <c:v>-90.103305199532301</c:v>
                </c:pt>
                <c:pt idx="6">
                  <c:v>-90.137352834393255</c:v>
                </c:pt>
                <c:pt idx="7">
                  <c:v>-90.073468714138329</c:v>
                </c:pt>
                <c:pt idx="8">
                  <c:v>-90.033453079274935</c:v>
                </c:pt>
                <c:pt idx="9">
                  <c:v>-90.244369062762686</c:v>
                </c:pt>
                <c:pt idx="10">
                  <c:v>-90.307263427013183</c:v>
                </c:pt>
              </c:numCache>
            </c:numRef>
          </c:yVal>
        </c:ser>
        <c:ser>
          <c:idx val="1"/>
          <c:order val="1"/>
          <c:tx>
            <c:v>2.5 mm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val val="1.7000000000000005E-2"/>
          </c:errBars>
          <c:xVal>
            <c:numRef>
              <c:f>'d0 data'!$D$16:$D$26</c:f>
              <c:numCache>
                <c:formatCode>General</c:formatCode>
                <c:ptCount val="1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</c:numCache>
            </c:numRef>
          </c:xVal>
          <c:yVal>
            <c:numRef>
              <c:f>'d0 data'!$F$16:$F$26</c:f>
              <c:numCache>
                <c:formatCode>General</c:formatCode>
                <c:ptCount val="11"/>
                <c:pt idx="0">
                  <c:v>-90.266850379906543</c:v>
                </c:pt>
                <c:pt idx="1">
                  <c:v>-90.250498295515698</c:v>
                </c:pt>
                <c:pt idx="2">
                  <c:v>-90.260160776675079</c:v>
                </c:pt>
                <c:pt idx="3">
                  <c:v>-90.252375576036002</c:v>
                </c:pt>
                <c:pt idx="4">
                  <c:v>-89.970060081396724</c:v>
                </c:pt>
                <c:pt idx="5">
                  <c:v>-89.93947291338965</c:v>
                </c:pt>
                <c:pt idx="6">
                  <c:v>-89.957385841173732</c:v>
                </c:pt>
                <c:pt idx="7">
                  <c:v>-90.019189671367769</c:v>
                </c:pt>
                <c:pt idx="8">
                  <c:v>-90.2510644389655</c:v>
                </c:pt>
                <c:pt idx="9">
                  <c:v>-90.255151361025014</c:v>
                </c:pt>
                <c:pt idx="10">
                  <c:v>-90.279173602891177</c:v>
                </c:pt>
              </c:numCache>
            </c:numRef>
          </c:yVal>
        </c:ser>
        <c:axId val="56889344"/>
        <c:axId val="56891264"/>
      </c:scatterChart>
      <c:valAx>
        <c:axId val="5688934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Tooth</a:t>
                </a:r>
              </a:p>
            </c:rich>
          </c:tx>
          <c:layout/>
        </c:title>
        <c:numFmt formatCode="General" sourceLinked="1"/>
        <c:tickLblPos val="nextTo"/>
        <c:crossAx val="56891264"/>
        <c:crosses val="autoZero"/>
        <c:crossBetween val="midCat"/>
        <c:majorUnit val="1"/>
      </c:valAx>
      <c:valAx>
        <c:axId val="56891264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CA"/>
                  <a:t>PHI (deg.)</a:t>
                </a:r>
              </a:p>
            </c:rich>
          </c:tx>
          <c:layout>
            <c:manualLayout>
              <c:xMode val="edge"/>
              <c:yMode val="edge"/>
              <c:x val="1.1474469305794609E-2"/>
              <c:y val="0.38077766366160826"/>
            </c:manualLayout>
          </c:layout>
        </c:title>
        <c:numFmt formatCode="0.000" sourceLinked="0"/>
        <c:tickLblPos val="nextTo"/>
        <c:crossAx val="56889344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tx>
            <c:v>0.15 mm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val val="1.7000000000000031E-4"/>
          </c:errBars>
          <c:xVal>
            <c:numRef>
              <c:f>'d0 data'!$D$5:$D$15</c:f>
              <c:numCache>
                <c:formatCode>General</c:formatCode>
                <c:ptCount val="1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</c:numCache>
            </c:numRef>
          </c:xVal>
          <c:yVal>
            <c:numRef>
              <c:f>'d0 data'!$H$5:$H$15</c:f>
              <c:numCache>
                <c:formatCode>0.00000</c:formatCode>
                <c:ptCount val="11"/>
                <c:pt idx="0">
                  <c:v>1.1694446831875009</c:v>
                </c:pt>
                <c:pt idx="1">
                  <c:v>1.1698096403900384</c:v>
                </c:pt>
                <c:pt idx="2">
                  <c:v>1.1700866198632942</c:v>
                </c:pt>
                <c:pt idx="3">
                  <c:v>1.1722391268270198</c:v>
                </c:pt>
                <c:pt idx="4">
                  <c:v>1.1713989135364551</c:v>
                </c:pt>
                <c:pt idx="5">
                  <c:v>1.1717713501533256</c:v>
                </c:pt>
                <c:pt idx="6">
                  <c:v>1.1714249149173444</c:v>
                </c:pt>
                <c:pt idx="7">
                  <c:v>1.1720751904688183</c:v>
                </c:pt>
                <c:pt idx="8">
                  <c:v>1.1724830626065819</c:v>
                </c:pt>
                <c:pt idx="9">
                  <c:v>1.1703380278773134</c:v>
                </c:pt>
                <c:pt idx="10">
                  <c:v>1.1697006710739979</c:v>
                </c:pt>
              </c:numCache>
            </c:numRef>
          </c:yVal>
        </c:ser>
        <c:ser>
          <c:idx val="1"/>
          <c:order val="1"/>
          <c:tx>
            <c:v>2.5 mm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val val="1.7000000000000031E-4"/>
          </c:errBars>
          <c:xVal>
            <c:numRef>
              <c:f>'d0 data'!$D$16:$D$26</c:f>
              <c:numCache>
                <c:formatCode>General</c:formatCode>
                <c:ptCount val="1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</c:numCache>
            </c:numRef>
          </c:xVal>
          <c:yVal>
            <c:numRef>
              <c:f>'d0 data'!$H$16:$H$26</c:f>
              <c:numCache>
                <c:formatCode>0.00000</c:formatCode>
                <c:ptCount val="11"/>
                <c:pt idx="0">
                  <c:v>1.1701100872274364</c:v>
                </c:pt>
                <c:pt idx="1">
                  <c:v>1.1702758696130204</c:v>
                </c:pt>
                <c:pt idx="2">
                  <c:v>1.1701778998941261</c:v>
                </c:pt>
                <c:pt idx="3">
                  <c:v>1.1702568335765533</c:v>
                </c:pt>
                <c:pt idx="4">
                  <c:v>1.1731300903442008</c:v>
                </c:pt>
                <c:pt idx="5">
                  <c:v>1.1734426656641199</c:v>
                </c:pt>
                <c:pt idx="6">
                  <c:v>1.1732595801480372</c:v>
                </c:pt>
                <c:pt idx="7">
                  <c:v>1.1726285501567391</c:v>
                </c:pt>
                <c:pt idx="8">
                  <c:v>1.1702701286958948</c:v>
                </c:pt>
                <c:pt idx="9">
                  <c:v>1.1702286882178983</c:v>
                </c:pt>
                <c:pt idx="10">
                  <c:v>1.1699851974334718</c:v>
                </c:pt>
              </c:numCache>
            </c:numRef>
          </c:yVal>
        </c:ser>
        <c:axId val="56933376"/>
        <c:axId val="56939648"/>
      </c:scatterChart>
      <c:valAx>
        <c:axId val="5693337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Tooth</a:t>
                </a:r>
              </a:p>
            </c:rich>
          </c:tx>
          <c:layout/>
        </c:title>
        <c:numFmt formatCode="General" sourceLinked="1"/>
        <c:tickLblPos val="nextTo"/>
        <c:crossAx val="56939648"/>
        <c:crosses val="autoZero"/>
        <c:crossBetween val="midCat"/>
        <c:majorUnit val="1"/>
      </c:valAx>
      <c:valAx>
        <c:axId val="56939648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CA"/>
                  <a:t>d0</a:t>
                </a:r>
                <a:r>
                  <a:rPr lang="en-CA" baseline="0"/>
                  <a:t> (A)</a:t>
                </a:r>
                <a:endParaRPr lang="en-CA"/>
              </a:p>
            </c:rich>
          </c:tx>
          <c:layout>
            <c:manualLayout>
              <c:xMode val="edge"/>
              <c:yMode val="edge"/>
              <c:x val="1.1474469305794609E-2"/>
              <c:y val="0.38077766366160842"/>
            </c:manualLayout>
          </c:layout>
        </c:title>
        <c:numFmt formatCode="0.00000" sourceLinked="0"/>
        <c:tickLblPos val="nextTo"/>
        <c:crossAx val="56933376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autoTitleDeleted val="1"/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errBars>
            <c:errDir val="y"/>
            <c:errBarType val="both"/>
            <c:errValType val="fixedVal"/>
            <c:val val="1.7000000000000005E-2"/>
          </c:errBars>
          <c:xVal>
            <c:numRef>
              <c:f>'d0 data'!$E$27:$E$35</c:f>
              <c:numCache>
                <c:formatCode>General</c:formatCode>
                <c:ptCount val="9"/>
                <c:pt idx="0">
                  <c:v>0.15</c:v>
                </c:pt>
                <c:pt idx="1">
                  <c:v>0.45</c:v>
                </c:pt>
                <c:pt idx="2">
                  <c:v>0.75</c:v>
                </c:pt>
                <c:pt idx="3">
                  <c:v>1.05</c:v>
                </c:pt>
                <c:pt idx="4">
                  <c:v>1.35</c:v>
                </c:pt>
                <c:pt idx="5">
                  <c:v>1.65</c:v>
                </c:pt>
                <c:pt idx="6">
                  <c:v>1.95</c:v>
                </c:pt>
                <c:pt idx="7">
                  <c:v>2.25</c:v>
                </c:pt>
                <c:pt idx="8">
                  <c:v>2.5</c:v>
                </c:pt>
              </c:numCache>
            </c:numRef>
          </c:xVal>
          <c:yVal>
            <c:numRef>
              <c:f>'d0 data'!$F$27:$F$35</c:f>
              <c:numCache>
                <c:formatCode>General</c:formatCode>
                <c:ptCount val="9"/>
                <c:pt idx="0">
                  <c:v>-90.137352834393255</c:v>
                </c:pt>
                <c:pt idx="1">
                  <c:v>-89.976831303032753</c:v>
                </c:pt>
                <c:pt idx="2">
                  <c:v>-89.959920811190585</c:v>
                </c:pt>
                <c:pt idx="3">
                  <c:v>-89.926347309271023</c:v>
                </c:pt>
                <c:pt idx="4">
                  <c:v>-89.950672692758317</c:v>
                </c:pt>
                <c:pt idx="5">
                  <c:v>-90.038842118169342</c:v>
                </c:pt>
                <c:pt idx="6">
                  <c:v>-90.055720724888531</c:v>
                </c:pt>
                <c:pt idx="7">
                  <c:v>-90.097651075847125</c:v>
                </c:pt>
                <c:pt idx="8">
                  <c:v>-89.957385841173732</c:v>
                </c:pt>
              </c:numCache>
            </c:numRef>
          </c:yVal>
        </c:ser>
        <c:axId val="56964224"/>
        <c:axId val="56966144"/>
      </c:scatterChart>
      <c:valAx>
        <c:axId val="5696422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Depth (mm)</a:t>
                </a:r>
              </a:p>
            </c:rich>
          </c:tx>
          <c:layout/>
        </c:title>
        <c:numFmt formatCode="General" sourceLinked="1"/>
        <c:tickLblPos val="nextTo"/>
        <c:crossAx val="56966144"/>
        <c:crosses val="autoZero"/>
        <c:crossBetween val="midCat"/>
      </c:valAx>
      <c:valAx>
        <c:axId val="56966144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CA" baseline="0"/>
                  <a:t>PHI (deg.)</a:t>
                </a:r>
                <a:endParaRPr lang="en-CA"/>
              </a:p>
            </c:rich>
          </c:tx>
          <c:layout>
            <c:manualLayout>
              <c:xMode val="edge"/>
              <c:yMode val="edge"/>
              <c:x val="1.1474469305794609E-2"/>
              <c:y val="0.38077766366160853"/>
            </c:manualLayout>
          </c:layout>
        </c:title>
        <c:numFmt formatCode="0.000" sourceLinked="0"/>
        <c:tickLblPos val="nextTo"/>
        <c:crossAx val="56964224"/>
        <c:crosses val="autoZero"/>
        <c:crossBetween val="midCat"/>
      </c:valAx>
    </c:plotArea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autoTitleDeleted val="1"/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errBars>
            <c:errDir val="y"/>
            <c:errBarType val="both"/>
            <c:errValType val="fixedVal"/>
            <c:val val="1.7000000000000031E-4"/>
          </c:errBars>
          <c:xVal>
            <c:numRef>
              <c:f>'d0 data'!$E$27:$E$35</c:f>
              <c:numCache>
                <c:formatCode>General</c:formatCode>
                <c:ptCount val="9"/>
                <c:pt idx="0">
                  <c:v>0.15</c:v>
                </c:pt>
                <c:pt idx="1">
                  <c:v>0.45</c:v>
                </c:pt>
                <c:pt idx="2">
                  <c:v>0.75</c:v>
                </c:pt>
                <c:pt idx="3">
                  <c:v>1.05</c:v>
                </c:pt>
                <c:pt idx="4">
                  <c:v>1.35</c:v>
                </c:pt>
                <c:pt idx="5">
                  <c:v>1.65</c:v>
                </c:pt>
                <c:pt idx="6">
                  <c:v>1.95</c:v>
                </c:pt>
                <c:pt idx="7">
                  <c:v>2.25</c:v>
                </c:pt>
                <c:pt idx="8">
                  <c:v>2.5</c:v>
                </c:pt>
              </c:numCache>
            </c:numRef>
          </c:xVal>
          <c:yVal>
            <c:numRef>
              <c:f>'d0 data'!$H$27:$H$35</c:f>
              <c:numCache>
                <c:formatCode>0.00000</c:formatCode>
                <c:ptCount val="9"/>
                <c:pt idx="0">
                  <c:v>1.1714249149173444</c:v>
                </c:pt>
                <c:pt idx="1">
                  <c:v>1.1730609279211073</c:v>
                </c:pt>
                <c:pt idx="2">
                  <c:v>1.1732336775059318</c:v>
                </c:pt>
                <c:pt idx="3">
                  <c:v>1.173576875104398</c:v>
                </c:pt>
                <c:pt idx="4">
                  <c:v>1.1733281842411785</c:v>
                </c:pt>
                <c:pt idx="5">
                  <c:v>1.1724281082354375</c:v>
                </c:pt>
                <c:pt idx="6">
                  <c:v>1.1722560398524466</c:v>
                </c:pt>
                <c:pt idx="7">
                  <c:v>1.1718289108113866</c:v>
                </c:pt>
                <c:pt idx="8">
                  <c:v>1.1732595801480372</c:v>
                </c:pt>
              </c:numCache>
            </c:numRef>
          </c:yVal>
        </c:ser>
        <c:axId val="56986624"/>
        <c:axId val="57029760"/>
      </c:scatterChart>
      <c:valAx>
        <c:axId val="5698662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Depth (mm)</a:t>
                </a:r>
              </a:p>
            </c:rich>
          </c:tx>
          <c:layout/>
        </c:title>
        <c:numFmt formatCode="General" sourceLinked="1"/>
        <c:tickLblPos val="nextTo"/>
        <c:crossAx val="57029760"/>
        <c:crosses val="autoZero"/>
        <c:crossBetween val="midCat"/>
      </c:valAx>
      <c:valAx>
        <c:axId val="57029760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CA" baseline="0"/>
                  <a:t>d0 (A)</a:t>
                </a:r>
                <a:endParaRPr lang="en-CA"/>
              </a:p>
            </c:rich>
          </c:tx>
          <c:layout>
            <c:manualLayout>
              <c:xMode val="edge"/>
              <c:yMode val="edge"/>
              <c:x val="1.1474469305794609E-2"/>
              <c:y val="0.38077766366160876"/>
            </c:manualLayout>
          </c:layout>
        </c:title>
        <c:numFmt formatCode="0.00000" sourceLinked="0"/>
        <c:tickLblPos val="nextTo"/>
        <c:crossAx val="56986624"/>
        <c:crosses val="autoZero"/>
        <c:crossBetween val="midCat"/>
      </c:valAx>
    </c:plotArea>
    <c:plotVisOnly val="1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'980055'!$B$169:$B$200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'980055'!$E$169:$E$200</c:f>
              <c:numCache>
                <c:formatCode>General</c:formatCode>
                <c:ptCount val="32"/>
                <c:pt idx="0">
                  <c:v>72</c:v>
                </c:pt>
                <c:pt idx="1">
                  <c:v>64</c:v>
                </c:pt>
                <c:pt idx="2">
                  <c:v>69</c:v>
                </c:pt>
                <c:pt idx="3">
                  <c:v>82</c:v>
                </c:pt>
                <c:pt idx="4">
                  <c:v>93</c:v>
                </c:pt>
                <c:pt idx="5">
                  <c:v>82</c:v>
                </c:pt>
                <c:pt idx="6">
                  <c:v>83</c:v>
                </c:pt>
                <c:pt idx="7">
                  <c:v>89</c:v>
                </c:pt>
                <c:pt idx="8">
                  <c:v>107</c:v>
                </c:pt>
                <c:pt idx="9">
                  <c:v>109</c:v>
                </c:pt>
                <c:pt idx="10">
                  <c:v>139</c:v>
                </c:pt>
                <c:pt idx="11">
                  <c:v>145</c:v>
                </c:pt>
                <c:pt idx="12">
                  <c:v>183</c:v>
                </c:pt>
                <c:pt idx="13">
                  <c:v>202</c:v>
                </c:pt>
                <c:pt idx="14">
                  <c:v>205</c:v>
                </c:pt>
                <c:pt idx="15">
                  <c:v>233</c:v>
                </c:pt>
                <c:pt idx="16">
                  <c:v>250</c:v>
                </c:pt>
                <c:pt idx="17">
                  <c:v>266</c:v>
                </c:pt>
                <c:pt idx="18">
                  <c:v>255</c:v>
                </c:pt>
                <c:pt idx="19">
                  <c:v>238</c:v>
                </c:pt>
                <c:pt idx="20">
                  <c:v>211</c:v>
                </c:pt>
                <c:pt idx="21">
                  <c:v>192</c:v>
                </c:pt>
                <c:pt idx="22">
                  <c:v>172</c:v>
                </c:pt>
                <c:pt idx="23">
                  <c:v>147</c:v>
                </c:pt>
                <c:pt idx="24">
                  <c:v>129</c:v>
                </c:pt>
                <c:pt idx="25">
                  <c:v>127</c:v>
                </c:pt>
                <c:pt idx="26">
                  <c:v>105</c:v>
                </c:pt>
                <c:pt idx="27">
                  <c:v>106</c:v>
                </c:pt>
                <c:pt idx="28">
                  <c:v>116</c:v>
                </c:pt>
                <c:pt idx="29">
                  <c:v>98</c:v>
                </c:pt>
                <c:pt idx="30">
                  <c:v>95</c:v>
                </c:pt>
                <c:pt idx="31">
                  <c:v>93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'980055'!$B$169:$B$200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'980055'!$F$169:$F$200</c:f>
              <c:numCache>
                <c:formatCode>0</c:formatCode>
                <c:ptCount val="32"/>
                <c:pt idx="0">
                  <c:v>72.198516198053682</c:v>
                </c:pt>
                <c:pt idx="1">
                  <c:v>73.123505741572345</c:v>
                </c:pt>
                <c:pt idx="2">
                  <c:v>74.271951678407447</c:v>
                </c:pt>
                <c:pt idx="3">
                  <c:v>75.712375766327057</c:v>
                </c:pt>
                <c:pt idx="4">
                  <c:v>77.719036270291866</c:v>
                </c:pt>
                <c:pt idx="5">
                  <c:v>80.477377175416635</c:v>
                </c:pt>
                <c:pt idx="6">
                  <c:v>84.840638903537624</c:v>
                </c:pt>
                <c:pt idx="7">
                  <c:v>91.5300229401754</c:v>
                </c:pt>
                <c:pt idx="8">
                  <c:v>101.23531524231237</c:v>
                </c:pt>
                <c:pt idx="9">
                  <c:v>114.50743173360199</c:v>
                </c:pt>
                <c:pt idx="10">
                  <c:v>130.91587028664571</c:v>
                </c:pt>
                <c:pt idx="11">
                  <c:v>151.7092349958711</c:v>
                </c:pt>
                <c:pt idx="12">
                  <c:v>174.98054715950946</c:v>
                </c:pt>
                <c:pt idx="13">
                  <c:v>197.80746131091675</c:v>
                </c:pt>
                <c:pt idx="14">
                  <c:v>220.53558607682243</c:v>
                </c:pt>
                <c:pt idx="15">
                  <c:v>239.01256962094971</c:v>
                </c:pt>
                <c:pt idx="16">
                  <c:v>250.45645592025613</c:v>
                </c:pt>
                <c:pt idx="17">
                  <c:v>253.23141140766404</c:v>
                </c:pt>
                <c:pt idx="18">
                  <c:v>247.93986726550798</c:v>
                </c:pt>
                <c:pt idx="19">
                  <c:v>234.927256136924</c:v>
                </c:pt>
                <c:pt idx="20">
                  <c:v>215.90727164644932</c:v>
                </c:pt>
                <c:pt idx="21">
                  <c:v>193.9664488397768</c:v>
                </c:pt>
                <c:pt idx="22">
                  <c:v>170.68891730802972</c:v>
                </c:pt>
                <c:pt idx="23">
                  <c:v>149.96834423706923</c:v>
                </c:pt>
                <c:pt idx="24">
                  <c:v>133.87650789374047</c:v>
                </c:pt>
                <c:pt idx="25">
                  <c:v>121.39973839725926</c:v>
                </c:pt>
                <c:pt idx="26">
                  <c:v>111.51132222751787</c:v>
                </c:pt>
                <c:pt idx="27">
                  <c:v>104.67182907014737</c:v>
                </c:pt>
                <c:pt idx="28">
                  <c:v>101.04607775371292</c:v>
                </c:pt>
                <c:pt idx="29">
                  <c:v>98.84399179154525</c:v>
                </c:pt>
                <c:pt idx="30">
                  <c:v>98.010025844270587</c:v>
                </c:pt>
                <c:pt idx="31">
                  <c:v>97.910847252710866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66714368"/>
        <c:axId val="166716544"/>
      </c:scatterChart>
      <c:valAx>
        <c:axId val="166714368"/>
        <c:scaling>
          <c:orientation val="minMax"/>
        </c:scaling>
        <c:axPos val="b"/>
        <c:numFmt formatCode="General" sourceLinked="1"/>
        <c:tickLblPos val="nextTo"/>
        <c:crossAx val="166716544"/>
        <c:crosses val="autoZero"/>
        <c:crossBetween val="midCat"/>
      </c:valAx>
      <c:valAx>
        <c:axId val="166716544"/>
        <c:scaling>
          <c:orientation val="minMax"/>
        </c:scaling>
        <c:axPos val="l"/>
        <c:majorGridlines/>
        <c:numFmt formatCode="General" sourceLinked="1"/>
        <c:tickLblPos val="nextTo"/>
        <c:crossAx val="16671436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'980055'!$B$219:$B$250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'980055'!$E$219:$E$250</c:f>
              <c:numCache>
                <c:formatCode>General</c:formatCode>
                <c:ptCount val="32"/>
                <c:pt idx="0">
                  <c:v>88</c:v>
                </c:pt>
                <c:pt idx="1">
                  <c:v>74</c:v>
                </c:pt>
                <c:pt idx="2">
                  <c:v>61</c:v>
                </c:pt>
                <c:pt idx="3">
                  <c:v>96</c:v>
                </c:pt>
                <c:pt idx="4">
                  <c:v>98</c:v>
                </c:pt>
                <c:pt idx="5">
                  <c:v>101</c:v>
                </c:pt>
                <c:pt idx="6">
                  <c:v>88</c:v>
                </c:pt>
                <c:pt idx="7">
                  <c:v>111</c:v>
                </c:pt>
                <c:pt idx="8">
                  <c:v>126</c:v>
                </c:pt>
                <c:pt idx="9">
                  <c:v>141</c:v>
                </c:pt>
                <c:pt idx="10">
                  <c:v>183</c:v>
                </c:pt>
                <c:pt idx="11">
                  <c:v>191</c:v>
                </c:pt>
                <c:pt idx="12">
                  <c:v>246</c:v>
                </c:pt>
                <c:pt idx="13">
                  <c:v>244</c:v>
                </c:pt>
                <c:pt idx="14">
                  <c:v>290</c:v>
                </c:pt>
                <c:pt idx="15">
                  <c:v>309</c:v>
                </c:pt>
                <c:pt idx="16">
                  <c:v>354</c:v>
                </c:pt>
                <c:pt idx="17">
                  <c:v>319</c:v>
                </c:pt>
                <c:pt idx="18">
                  <c:v>312</c:v>
                </c:pt>
                <c:pt idx="19">
                  <c:v>267</c:v>
                </c:pt>
                <c:pt idx="20">
                  <c:v>229</c:v>
                </c:pt>
                <c:pt idx="21">
                  <c:v>210</c:v>
                </c:pt>
                <c:pt idx="22">
                  <c:v>197</c:v>
                </c:pt>
                <c:pt idx="23">
                  <c:v>148</c:v>
                </c:pt>
                <c:pt idx="24">
                  <c:v>133</c:v>
                </c:pt>
                <c:pt idx="25">
                  <c:v>105</c:v>
                </c:pt>
                <c:pt idx="26">
                  <c:v>108</c:v>
                </c:pt>
                <c:pt idx="27">
                  <c:v>107</c:v>
                </c:pt>
                <c:pt idx="28">
                  <c:v>89</c:v>
                </c:pt>
                <c:pt idx="29">
                  <c:v>104</c:v>
                </c:pt>
                <c:pt idx="30">
                  <c:v>95</c:v>
                </c:pt>
                <c:pt idx="31">
                  <c:v>113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'980055'!$B$219:$B$250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'980055'!$F$219:$F$250</c:f>
              <c:numCache>
                <c:formatCode>0</c:formatCode>
                <c:ptCount val="32"/>
                <c:pt idx="0">
                  <c:v>79.309187920268585</c:v>
                </c:pt>
                <c:pt idx="1">
                  <c:v>80.123997894093236</c:v>
                </c:pt>
                <c:pt idx="2">
                  <c:v>81.263126054403912</c:v>
                </c:pt>
                <c:pt idx="3">
                  <c:v>82.90441489328488</c:v>
                </c:pt>
                <c:pt idx="4">
                  <c:v>85.494470691405809</c:v>
                </c:pt>
                <c:pt idx="5">
                  <c:v>89.396549350216191</c:v>
                </c:pt>
                <c:pt idx="6">
                  <c:v>95.961426874996448</c:v>
                </c:pt>
                <c:pt idx="7">
                  <c:v>106.41161490348213</c:v>
                </c:pt>
                <c:pt idx="8">
                  <c:v>121.8392066096845</c:v>
                </c:pt>
                <c:pt idx="9">
                  <c:v>142.97095186219013</c:v>
                </c:pt>
                <c:pt idx="10">
                  <c:v>168.8099080383551</c:v>
                </c:pt>
                <c:pt idx="11">
                  <c:v>200.80020211824925</c:v>
                </c:pt>
                <c:pt idx="12">
                  <c:v>235.27490776670197</c:v>
                </c:pt>
                <c:pt idx="13">
                  <c:v>267.27661684798045</c:v>
                </c:pt>
                <c:pt idx="14">
                  <c:v>296.49266585974061</c:v>
                </c:pt>
                <c:pt idx="15">
                  <c:v>316.62422389515774</c:v>
                </c:pt>
                <c:pt idx="16">
                  <c:v>324.15577278921813</c:v>
                </c:pt>
                <c:pt idx="17">
                  <c:v>318.00761070388091</c:v>
                </c:pt>
                <c:pt idx="18">
                  <c:v>301.28709774672853</c:v>
                </c:pt>
                <c:pt idx="19">
                  <c:v>274.56151578276854</c:v>
                </c:pt>
                <c:pt idx="20">
                  <c:v>241.99948794617123</c:v>
                </c:pt>
                <c:pt idx="21">
                  <c:v>208.69660510572837</c:v>
                </c:pt>
                <c:pt idx="22">
                  <c:v>176.72825108256387</c:v>
                </c:pt>
                <c:pt idx="23">
                  <c:v>150.77624060333403</c:v>
                </c:pt>
                <c:pt idx="24">
                  <c:v>132.26080792496398</c:v>
                </c:pt>
                <c:pt idx="25">
                  <c:v>119.01417932395073</c:v>
                </c:pt>
                <c:pt idx="26">
                  <c:v>109.36315543959394</c:v>
                </c:pt>
                <c:pt idx="27">
                  <c:v>103.28693739178226</c:v>
                </c:pt>
                <c:pt idx="28">
                  <c:v>100.3750138253767</c:v>
                </c:pt>
                <c:pt idx="29">
                  <c:v>98.811517272905576</c:v>
                </c:pt>
                <c:pt idx="30">
                  <c:v>98.351473226051212</c:v>
                </c:pt>
                <c:pt idx="31">
                  <c:v>98.422361208080574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66791808"/>
        <c:axId val="167125376"/>
      </c:scatterChart>
      <c:valAx>
        <c:axId val="166791808"/>
        <c:scaling>
          <c:orientation val="minMax"/>
        </c:scaling>
        <c:axPos val="b"/>
        <c:numFmt formatCode="General" sourceLinked="1"/>
        <c:tickLblPos val="nextTo"/>
        <c:crossAx val="167125376"/>
        <c:crosses val="autoZero"/>
        <c:crossBetween val="midCat"/>
      </c:valAx>
      <c:valAx>
        <c:axId val="167125376"/>
        <c:scaling>
          <c:orientation val="minMax"/>
        </c:scaling>
        <c:axPos val="l"/>
        <c:majorGridlines/>
        <c:numFmt formatCode="General" sourceLinked="1"/>
        <c:tickLblPos val="nextTo"/>
        <c:crossAx val="16679180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'980055'!$B$269:$B$300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'980055'!$E$269:$E$300</c:f>
              <c:numCache>
                <c:formatCode>General</c:formatCode>
                <c:ptCount val="32"/>
                <c:pt idx="0">
                  <c:v>140</c:v>
                </c:pt>
                <c:pt idx="1">
                  <c:v>146</c:v>
                </c:pt>
                <c:pt idx="2">
                  <c:v>169</c:v>
                </c:pt>
                <c:pt idx="3">
                  <c:v>166</c:v>
                </c:pt>
                <c:pt idx="4">
                  <c:v>187</c:v>
                </c:pt>
                <c:pt idx="5">
                  <c:v>175</c:v>
                </c:pt>
                <c:pt idx="6">
                  <c:v>177</c:v>
                </c:pt>
                <c:pt idx="7">
                  <c:v>178</c:v>
                </c:pt>
                <c:pt idx="8">
                  <c:v>206</c:v>
                </c:pt>
                <c:pt idx="9">
                  <c:v>212</c:v>
                </c:pt>
                <c:pt idx="10">
                  <c:v>200</c:v>
                </c:pt>
                <c:pt idx="11">
                  <c:v>233</c:v>
                </c:pt>
                <c:pt idx="12">
                  <c:v>255</c:v>
                </c:pt>
                <c:pt idx="13">
                  <c:v>312</c:v>
                </c:pt>
                <c:pt idx="14">
                  <c:v>302</c:v>
                </c:pt>
                <c:pt idx="15">
                  <c:v>350</c:v>
                </c:pt>
                <c:pt idx="16">
                  <c:v>376</c:v>
                </c:pt>
                <c:pt idx="17">
                  <c:v>334</c:v>
                </c:pt>
                <c:pt idx="18">
                  <c:v>328</c:v>
                </c:pt>
                <c:pt idx="19">
                  <c:v>348</c:v>
                </c:pt>
                <c:pt idx="20">
                  <c:v>301</c:v>
                </c:pt>
                <c:pt idx="21">
                  <c:v>282</c:v>
                </c:pt>
                <c:pt idx="22">
                  <c:v>238</c:v>
                </c:pt>
                <c:pt idx="23">
                  <c:v>224</c:v>
                </c:pt>
                <c:pt idx="24">
                  <c:v>225</c:v>
                </c:pt>
                <c:pt idx="25">
                  <c:v>215</c:v>
                </c:pt>
                <c:pt idx="26">
                  <c:v>207</c:v>
                </c:pt>
                <c:pt idx="27">
                  <c:v>194</c:v>
                </c:pt>
                <c:pt idx="28">
                  <c:v>218</c:v>
                </c:pt>
                <c:pt idx="29">
                  <c:v>231</c:v>
                </c:pt>
                <c:pt idx="30">
                  <c:v>197</c:v>
                </c:pt>
                <c:pt idx="31">
                  <c:v>224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'980055'!$B$269:$B$300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'980055'!$F$269:$F$300</c:f>
              <c:numCache>
                <c:formatCode>0</c:formatCode>
                <c:ptCount val="32"/>
                <c:pt idx="0">
                  <c:v>158.82802808053606</c:v>
                </c:pt>
                <c:pt idx="1">
                  <c:v>160.59792832312246</c:v>
                </c:pt>
                <c:pt idx="2">
                  <c:v>162.50430687705514</c:v>
                </c:pt>
                <c:pt idx="3">
                  <c:v>164.45799392646148</c:v>
                </c:pt>
                <c:pt idx="4">
                  <c:v>166.63457278173232</c:v>
                </c:pt>
                <c:pt idx="5">
                  <c:v>169.12432922668148</c:v>
                </c:pt>
                <c:pt idx="6">
                  <c:v>172.66759731341028</c:v>
                </c:pt>
                <c:pt idx="7">
                  <c:v>178.00299017437854</c:v>
                </c:pt>
                <c:pt idx="8">
                  <c:v>186.14437945241033</c:v>
                </c:pt>
                <c:pt idx="9">
                  <c:v>198.25409496264973</c:v>
                </c:pt>
                <c:pt idx="10">
                  <c:v>214.63116824549274</c:v>
                </c:pt>
                <c:pt idx="11">
                  <c:v>237.19008913191399</c:v>
                </c:pt>
                <c:pt idx="12">
                  <c:v>264.24442037429776</c:v>
                </c:pt>
                <c:pt idx="13">
                  <c:v>292.03353087936034</c:v>
                </c:pt>
                <c:pt idx="14">
                  <c:v>320.21448869337172</c:v>
                </c:pt>
                <c:pt idx="15">
                  <c:v>342.54632590435932</c:v>
                </c:pt>
                <c:pt idx="16">
                  <c:v>354.58507020066509</c:v>
                </c:pt>
                <c:pt idx="17">
                  <c:v>354.15977781694164</c:v>
                </c:pt>
                <c:pt idx="18">
                  <c:v>343.2479823768619</c:v>
                </c:pt>
                <c:pt idx="19">
                  <c:v>323.12814660157096</c:v>
                </c:pt>
                <c:pt idx="20">
                  <c:v>297.87614180558279</c:v>
                </c:pt>
                <c:pt idx="21">
                  <c:v>272.54641573481905</c:v>
                </c:pt>
                <c:pt idx="22">
                  <c:v>249.52987674985741</c:v>
                </c:pt>
                <c:pt idx="23">
                  <c:v>232.43849672393762</c:v>
                </c:pt>
                <c:pt idx="24">
                  <c:v>221.65388570064715</c:v>
                </c:pt>
                <c:pt idx="25">
                  <c:v>215.13505593494153</c:v>
                </c:pt>
                <c:pt idx="26">
                  <c:v>211.5375012769081</c:v>
                </c:pt>
                <c:pt idx="27">
                  <c:v>210.38051109876375</c:v>
                </c:pt>
                <c:pt idx="28">
                  <c:v>210.70237574174027</c:v>
                </c:pt>
                <c:pt idx="29">
                  <c:v>211.88235698668154</c:v>
                </c:pt>
                <c:pt idx="30">
                  <c:v>213.39038466442997</c:v>
                </c:pt>
                <c:pt idx="31">
                  <c:v>215.01027105565626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67139968"/>
        <c:axId val="167386496"/>
      </c:scatterChart>
      <c:valAx>
        <c:axId val="167139968"/>
        <c:scaling>
          <c:orientation val="minMax"/>
        </c:scaling>
        <c:axPos val="b"/>
        <c:numFmt formatCode="General" sourceLinked="1"/>
        <c:tickLblPos val="nextTo"/>
        <c:crossAx val="167386496"/>
        <c:crosses val="autoZero"/>
        <c:crossBetween val="midCat"/>
      </c:valAx>
      <c:valAx>
        <c:axId val="167386496"/>
        <c:scaling>
          <c:orientation val="minMax"/>
        </c:scaling>
        <c:axPos val="l"/>
        <c:majorGridlines/>
        <c:numFmt formatCode="General" sourceLinked="1"/>
        <c:tickLblPos val="nextTo"/>
        <c:crossAx val="16713996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'980055'!$B$319:$B$350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'980055'!$E$319:$E$350</c:f>
              <c:numCache>
                <c:formatCode>General</c:formatCode>
                <c:ptCount val="32"/>
                <c:pt idx="0">
                  <c:v>66</c:v>
                </c:pt>
                <c:pt idx="1">
                  <c:v>74</c:v>
                </c:pt>
                <c:pt idx="2">
                  <c:v>69</c:v>
                </c:pt>
                <c:pt idx="3">
                  <c:v>92</c:v>
                </c:pt>
                <c:pt idx="4">
                  <c:v>85</c:v>
                </c:pt>
                <c:pt idx="5">
                  <c:v>95</c:v>
                </c:pt>
                <c:pt idx="6">
                  <c:v>109</c:v>
                </c:pt>
                <c:pt idx="7">
                  <c:v>117</c:v>
                </c:pt>
                <c:pt idx="8">
                  <c:v>119</c:v>
                </c:pt>
                <c:pt idx="9">
                  <c:v>140</c:v>
                </c:pt>
                <c:pt idx="10">
                  <c:v>129</c:v>
                </c:pt>
                <c:pt idx="11">
                  <c:v>168</c:v>
                </c:pt>
                <c:pt idx="12">
                  <c:v>179</c:v>
                </c:pt>
                <c:pt idx="13">
                  <c:v>212</c:v>
                </c:pt>
                <c:pt idx="14">
                  <c:v>260</c:v>
                </c:pt>
                <c:pt idx="15">
                  <c:v>257</c:v>
                </c:pt>
                <c:pt idx="16">
                  <c:v>294</c:v>
                </c:pt>
                <c:pt idx="17">
                  <c:v>267</c:v>
                </c:pt>
                <c:pt idx="18">
                  <c:v>246</c:v>
                </c:pt>
                <c:pt idx="19">
                  <c:v>263</c:v>
                </c:pt>
                <c:pt idx="20">
                  <c:v>222</c:v>
                </c:pt>
                <c:pt idx="21">
                  <c:v>180</c:v>
                </c:pt>
                <c:pt idx="22">
                  <c:v>134</c:v>
                </c:pt>
                <c:pt idx="23">
                  <c:v>125</c:v>
                </c:pt>
                <c:pt idx="24">
                  <c:v>115</c:v>
                </c:pt>
                <c:pt idx="25">
                  <c:v>103</c:v>
                </c:pt>
                <c:pt idx="26">
                  <c:v>134</c:v>
                </c:pt>
                <c:pt idx="27">
                  <c:v>120</c:v>
                </c:pt>
                <c:pt idx="28">
                  <c:v>97</c:v>
                </c:pt>
                <c:pt idx="29">
                  <c:v>111</c:v>
                </c:pt>
                <c:pt idx="30">
                  <c:v>96</c:v>
                </c:pt>
                <c:pt idx="31">
                  <c:v>104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'980055'!$B$319:$B$350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'980055'!$F$319:$F$350</c:f>
              <c:numCache>
                <c:formatCode>0</c:formatCode>
                <c:ptCount val="32"/>
                <c:pt idx="0">
                  <c:v>79.470757888387226</c:v>
                </c:pt>
                <c:pt idx="1">
                  <c:v>80.355071038900888</c:v>
                </c:pt>
                <c:pt idx="2">
                  <c:v>81.394410086655199</c:v>
                </c:pt>
                <c:pt idx="3">
                  <c:v>82.637418143474079</c:v>
                </c:pt>
                <c:pt idx="4">
                  <c:v>84.346212117800548</c:v>
                </c:pt>
                <c:pt idx="5">
                  <c:v>86.760365149880144</c:v>
                </c:pt>
                <c:pt idx="6">
                  <c:v>90.802826757236204</c:v>
                </c:pt>
                <c:pt idx="7">
                  <c:v>97.459382328403251</c:v>
                </c:pt>
                <c:pt idx="8">
                  <c:v>107.82107705279422</c:v>
                </c:pt>
                <c:pt idx="9">
                  <c:v>122.86515425803614</c:v>
                </c:pt>
                <c:pt idx="10">
                  <c:v>142.30649080489647</c:v>
                </c:pt>
                <c:pt idx="11">
                  <c:v>167.63101119192723</c:v>
                </c:pt>
                <c:pt idx="12">
                  <c:v>196.18745370427061</c:v>
                </c:pt>
                <c:pt idx="13">
                  <c:v>223.70617023046998</c:v>
                </c:pt>
                <c:pt idx="14">
                  <c:v>249.63611777953651</c:v>
                </c:pt>
                <c:pt idx="15">
                  <c:v>268.05525116664933</c:v>
                </c:pt>
                <c:pt idx="16">
                  <c:v>275.38741297766029</c:v>
                </c:pt>
                <c:pt idx="17">
                  <c:v>270.44229486361718</c:v>
                </c:pt>
                <c:pt idx="18">
                  <c:v>256.05486361301115</c:v>
                </c:pt>
                <c:pt idx="19">
                  <c:v>233.13377708983808</c:v>
                </c:pt>
                <c:pt idx="20">
                  <c:v>205.78526326694774</c:v>
                </c:pt>
                <c:pt idx="21">
                  <c:v>178.73811331901925</c:v>
                </c:pt>
                <c:pt idx="22">
                  <c:v>153.94513739435146</c:v>
                </c:pt>
                <c:pt idx="23">
                  <c:v>134.97686716274745</c:v>
                </c:pt>
                <c:pt idx="24">
                  <c:v>122.36220006875644</c:v>
                </c:pt>
                <c:pt idx="25">
                  <c:v>114.05758530505584</c:v>
                </c:pt>
                <c:pt idx="26">
                  <c:v>108.64610816434222</c:v>
                </c:pt>
                <c:pt idx="27">
                  <c:v>105.79433388476207</c:v>
                </c:pt>
                <c:pt idx="28">
                  <c:v>104.81992592458363</c:v>
                </c:pt>
                <c:pt idx="29">
                  <c:v>104.70407167455936</c:v>
                </c:pt>
                <c:pt idx="30">
                  <c:v>105.11081725284036</c:v>
                </c:pt>
                <c:pt idx="31">
                  <c:v>105.7355046603893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67614720"/>
        <c:axId val="191170048"/>
      </c:scatterChart>
      <c:valAx>
        <c:axId val="167614720"/>
        <c:scaling>
          <c:orientation val="minMax"/>
        </c:scaling>
        <c:axPos val="b"/>
        <c:numFmt formatCode="General" sourceLinked="1"/>
        <c:tickLblPos val="nextTo"/>
        <c:crossAx val="191170048"/>
        <c:crosses val="autoZero"/>
        <c:crossBetween val="midCat"/>
      </c:valAx>
      <c:valAx>
        <c:axId val="191170048"/>
        <c:scaling>
          <c:orientation val="minMax"/>
        </c:scaling>
        <c:axPos val="l"/>
        <c:majorGridlines/>
        <c:numFmt formatCode="General" sourceLinked="1"/>
        <c:tickLblPos val="nextTo"/>
        <c:crossAx val="16761472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'980055'!$B$369:$B$400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'980055'!$E$369:$E$400</c:f>
              <c:numCache>
                <c:formatCode>General</c:formatCode>
                <c:ptCount val="32"/>
                <c:pt idx="0">
                  <c:v>79</c:v>
                </c:pt>
                <c:pt idx="1">
                  <c:v>70</c:v>
                </c:pt>
                <c:pt idx="2">
                  <c:v>55</c:v>
                </c:pt>
                <c:pt idx="3">
                  <c:v>88</c:v>
                </c:pt>
                <c:pt idx="4">
                  <c:v>81</c:v>
                </c:pt>
                <c:pt idx="5">
                  <c:v>79</c:v>
                </c:pt>
                <c:pt idx="6">
                  <c:v>103</c:v>
                </c:pt>
                <c:pt idx="7">
                  <c:v>117</c:v>
                </c:pt>
                <c:pt idx="8">
                  <c:v>107</c:v>
                </c:pt>
                <c:pt idx="9">
                  <c:v>130</c:v>
                </c:pt>
                <c:pt idx="10">
                  <c:v>147</c:v>
                </c:pt>
                <c:pt idx="11">
                  <c:v>155</c:v>
                </c:pt>
                <c:pt idx="12">
                  <c:v>177</c:v>
                </c:pt>
                <c:pt idx="13">
                  <c:v>183</c:v>
                </c:pt>
                <c:pt idx="14">
                  <c:v>229</c:v>
                </c:pt>
                <c:pt idx="15">
                  <c:v>229</c:v>
                </c:pt>
                <c:pt idx="16">
                  <c:v>268</c:v>
                </c:pt>
                <c:pt idx="17">
                  <c:v>275</c:v>
                </c:pt>
                <c:pt idx="18">
                  <c:v>256</c:v>
                </c:pt>
                <c:pt idx="19">
                  <c:v>237</c:v>
                </c:pt>
                <c:pt idx="20">
                  <c:v>233</c:v>
                </c:pt>
                <c:pt idx="21">
                  <c:v>198</c:v>
                </c:pt>
                <c:pt idx="22">
                  <c:v>175</c:v>
                </c:pt>
                <c:pt idx="23">
                  <c:v>148</c:v>
                </c:pt>
                <c:pt idx="24">
                  <c:v>158</c:v>
                </c:pt>
                <c:pt idx="25">
                  <c:v>109</c:v>
                </c:pt>
                <c:pt idx="26">
                  <c:v>113</c:v>
                </c:pt>
                <c:pt idx="27">
                  <c:v>109</c:v>
                </c:pt>
                <c:pt idx="28">
                  <c:v>126</c:v>
                </c:pt>
                <c:pt idx="29">
                  <c:v>101</c:v>
                </c:pt>
                <c:pt idx="30">
                  <c:v>127</c:v>
                </c:pt>
                <c:pt idx="31">
                  <c:v>104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'980055'!$B$369:$B$400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'980055'!$F$369:$F$400</c:f>
              <c:numCache>
                <c:formatCode>0</c:formatCode>
                <c:ptCount val="32"/>
                <c:pt idx="0">
                  <c:v>72.414539387364172</c:v>
                </c:pt>
                <c:pt idx="1">
                  <c:v>73.712158957281346</c:v>
                </c:pt>
                <c:pt idx="2">
                  <c:v>75.29666843409963</c:v>
                </c:pt>
                <c:pt idx="3">
                  <c:v>77.228174416300831</c:v>
                </c:pt>
                <c:pt idx="4">
                  <c:v>79.820156871239675</c:v>
                </c:pt>
                <c:pt idx="5">
                  <c:v>83.24433843843795</c:v>
                </c:pt>
                <c:pt idx="6">
                  <c:v>88.453633251177223</c:v>
                </c:pt>
                <c:pt idx="7">
                  <c:v>96.149301583179522</c:v>
                </c:pt>
                <c:pt idx="8">
                  <c:v>106.94836752831698</c:v>
                </c:pt>
                <c:pt idx="9">
                  <c:v>121.2870184530267</c:v>
                </c:pt>
                <c:pt idx="10">
                  <c:v>138.56238848131531</c:v>
                </c:pt>
                <c:pt idx="11">
                  <c:v>159.94325042369024</c:v>
                </c:pt>
                <c:pt idx="12">
                  <c:v>183.34331709035595</c:v>
                </c:pt>
                <c:pt idx="13">
                  <c:v>205.82316290701772</c:v>
                </c:pt>
                <c:pt idx="14">
                  <c:v>227.7309813785985</c:v>
                </c:pt>
                <c:pt idx="15">
                  <c:v>245.07940494962855</c:v>
                </c:pt>
                <c:pt idx="16">
                  <c:v>255.34979048688865</c:v>
                </c:pt>
                <c:pt idx="17">
                  <c:v>257.18553903291047</c:v>
                </c:pt>
                <c:pt idx="18">
                  <c:v>251.40461701330031</c:v>
                </c:pt>
                <c:pt idx="19">
                  <c:v>238.35392651350529</c:v>
                </c:pt>
                <c:pt idx="20">
                  <c:v>219.77878105456489</c:v>
                </c:pt>
                <c:pt idx="21">
                  <c:v>198.63450254349232</c:v>
                </c:pt>
                <c:pt idx="22">
                  <c:v>176.37909297990504</c:v>
                </c:pt>
                <c:pt idx="23">
                  <c:v>156.66773892042673</c:v>
                </c:pt>
                <c:pt idx="24">
                  <c:v>141.41217018283172</c:v>
                </c:pt>
                <c:pt idx="25">
                  <c:v>129.62253242749438</c:v>
                </c:pt>
                <c:pt idx="26">
                  <c:v>120.32771694643489</c:v>
                </c:pt>
                <c:pt idx="27">
                  <c:v>113.97390464798789</c:v>
                </c:pt>
                <c:pt idx="28">
                  <c:v>110.69448647912043</c:v>
                </c:pt>
                <c:pt idx="29">
                  <c:v>108.83712930272007</c:v>
                </c:pt>
                <c:pt idx="30">
                  <c:v>108.30934002085419</c:v>
                </c:pt>
                <c:pt idx="31">
                  <c:v>108.50393519215176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1953280"/>
        <c:axId val="201954816"/>
      </c:scatterChart>
      <c:valAx>
        <c:axId val="201953280"/>
        <c:scaling>
          <c:orientation val="minMax"/>
        </c:scaling>
        <c:axPos val="b"/>
        <c:numFmt formatCode="General" sourceLinked="1"/>
        <c:tickLblPos val="nextTo"/>
        <c:crossAx val="201954816"/>
        <c:crosses val="autoZero"/>
        <c:crossBetween val="midCat"/>
      </c:valAx>
      <c:valAx>
        <c:axId val="201954816"/>
        <c:scaling>
          <c:orientation val="minMax"/>
        </c:scaling>
        <c:axPos val="l"/>
        <c:majorGridlines/>
        <c:numFmt formatCode="General" sourceLinked="1"/>
        <c:tickLblPos val="nextTo"/>
        <c:crossAx val="2019532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'980055'!$B$419:$B$450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'980055'!$E$419:$E$450</c:f>
              <c:numCache>
                <c:formatCode>General</c:formatCode>
                <c:ptCount val="32"/>
                <c:pt idx="0">
                  <c:v>62</c:v>
                </c:pt>
                <c:pt idx="1">
                  <c:v>53</c:v>
                </c:pt>
                <c:pt idx="2">
                  <c:v>70</c:v>
                </c:pt>
                <c:pt idx="3">
                  <c:v>83</c:v>
                </c:pt>
                <c:pt idx="4">
                  <c:v>107</c:v>
                </c:pt>
                <c:pt idx="5">
                  <c:v>92</c:v>
                </c:pt>
                <c:pt idx="6">
                  <c:v>102</c:v>
                </c:pt>
                <c:pt idx="7">
                  <c:v>89</c:v>
                </c:pt>
                <c:pt idx="8">
                  <c:v>97</c:v>
                </c:pt>
                <c:pt idx="9">
                  <c:v>94</c:v>
                </c:pt>
                <c:pt idx="10">
                  <c:v>120</c:v>
                </c:pt>
                <c:pt idx="11">
                  <c:v>130</c:v>
                </c:pt>
                <c:pt idx="12">
                  <c:v>156</c:v>
                </c:pt>
                <c:pt idx="13">
                  <c:v>169</c:v>
                </c:pt>
                <c:pt idx="14">
                  <c:v>216</c:v>
                </c:pt>
                <c:pt idx="15">
                  <c:v>227</c:v>
                </c:pt>
                <c:pt idx="16">
                  <c:v>250</c:v>
                </c:pt>
                <c:pt idx="17">
                  <c:v>231</c:v>
                </c:pt>
                <c:pt idx="18">
                  <c:v>224</c:v>
                </c:pt>
                <c:pt idx="19">
                  <c:v>219</c:v>
                </c:pt>
                <c:pt idx="20">
                  <c:v>205</c:v>
                </c:pt>
                <c:pt idx="21">
                  <c:v>195</c:v>
                </c:pt>
                <c:pt idx="22">
                  <c:v>152</c:v>
                </c:pt>
                <c:pt idx="23">
                  <c:v>160</c:v>
                </c:pt>
                <c:pt idx="24">
                  <c:v>124</c:v>
                </c:pt>
                <c:pt idx="25">
                  <c:v>123</c:v>
                </c:pt>
                <c:pt idx="26">
                  <c:v>120</c:v>
                </c:pt>
                <c:pt idx="27">
                  <c:v>94</c:v>
                </c:pt>
                <c:pt idx="28">
                  <c:v>99</c:v>
                </c:pt>
                <c:pt idx="29">
                  <c:v>100</c:v>
                </c:pt>
                <c:pt idx="30">
                  <c:v>106</c:v>
                </c:pt>
                <c:pt idx="31">
                  <c:v>91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'980055'!$B$419:$B$450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'980055'!$F$419:$F$450</c:f>
              <c:numCache>
                <c:formatCode>0</c:formatCode>
                <c:ptCount val="32"/>
                <c:pt idx="0">
                  <c:v>71.503947583669273</c:v>
                </c:pt>
                <c:pt idx="1">
                  <c:v>72.425159284587181</c:v>
                </c:pt>
                <c:pt idx="2">
                  <c:v>73.497179032410813</c:v>
                </c:pt>
                <c:pt idx="3">
                  <c:v>74.740599345797534</c:v>
                </c:pt>
                <c:pt idx="4">
                  <c:v>76.357405702530642</c:v>
                </c:pt>
                <c:pt idx="5">
                  <c:v>78.488372135204685</c:v>
                </c:pt>
                <c:pt idx="6">
                  <c:v>81.81336772866419</c:v>
                </c:pt>
                <c:pt idx="7">
                  <c:v>86.957862384789891</c:v>
                </c:pt>
                <c:pt idx="8">
                  <c:v>94.603068770694506</c:v>
                </c:pt>
                <c:pt idx="9">
                  <c:v>105.39043153780121</c:v>
                </c:pt>
                <c:pt idx="10">
                  <c:v>119.17976262234316</c:v>
                </c:pt>
                <c:pt idx="11">
                  <c:v>137.26468479687028</c:v>
                </c:pt>
                <c:pt idx="12">
                  <c:v>158.22531262416845</c:v>
                </c:pt>
                <c:pt idx="13">
                  <c:v>179.50483096369388</c:v>
                </c:pt>
                <c:pt idx="14">
                  <c:v>201.49002687691663</c:v>
                </c:pt>
                <c:pt idx="15">
                  <c:v>220.22437644602516</c:v>
                </c:pt>
                <c:pt idx="16">
                  <c:v>232.81569812970227</c:v>
                </c:pt>
                <c:pt idx="17">
                  <c:v>237.35168422718402</c:v>
                </c:pt>
                <c:pt idx="18">
                  <c:v>233.97333135258773</c:v>
                </c:pt>
                <c:pt idx="19">
                  <c:v>223.06763613961789</c:v>
                </c:pt>
                <c:pt idx="20">
                  <c:v>206.09524259042712</c:v>
                </c:pt>
                <c:pt idx="21">
                  <c:v>186.01061898403634</c:v>
                </c:pt>
                <c:pt idx="22">
                  <c:v>164.47631795368008</c:v>
                </c:pt>
                <c:pt idx="23">
                  <c:v>145.28211896328571</c:v>
                </c:pt>
                <c:pt idx="24">
                  <c:v>130.45732700344621</c:v>
                </c:pt>
                <c:pt idx="25">
                  <c:v>119.08829403536384</c:v>
                </c:pt>
                <c:pt idx="26">
                  <c:v>110.23627556573115</c:v>
                </c:pt>
                <c:pt idx="27">
                  <c:v>104.2868821141776</c:v>
                </c:pt>
                <c:pt idx="28">
                  <c:v>101.27093654260513</c:v>
                </c:pt>
                <c:pt idx="29">
                  <c:v>99.586246364678175</c:v>
                </c:pt>
                <c:pt idx="30">
                  <c:v>99.099116842963213</c:v>
                </c:pt>
                <c:pt idx="31">
                  <c:v>99.236832463194361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14514688"/>
        <c:axId val="215085824"/>
      </c:scatterChart>
      <c:valAx>
        <c:axId val="214514688"/>
        <c:scaling>
          <c:orientation val="minMax"/>
        </c:scaling>
        <c:axPos val="b"/>
        <c:numFmt formatCode="General" sourceLinked="1"/>
        <c:tickLblPos val="nextTo"/>
        <c:crossAx val="215085824"/>
        <c:crosses val="autoZero"/>
        <c:crossBetween val="midCat"/>
      </c:valAx>
      <c:valAx>
        <c:axId val="215085824"/>
        <c:scaling>
          <c:orientation val="minMax"/>
        </c:scaling>
        <c:axPos val="l"/>
        <c:majorGridlines/>
        <c:numFmt formatCode="General" sourceLinked="1"/>
        <c:tickLblPos val="nextTo"/>
        <c:crossAx val="21451468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26" Type="http://schemas.openxmlformats.org/officeDocument/2006/relationships/chart" Target="../charts/chart26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29" Type="http://schemas.openxmlformats.org/officeDocument/2006/relationships/chart" Target="../charts/chart29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2.xml"/><Relationship Id="rId2" Type="http://schemas.openxmlformats.org/officeDocument/2006/relationships/chart" Target="../charts/chart31.xml"/><Relationship Id="rId1" Type="http://schemas.openxmlformats.org/officeDocument/2006/relationships/chart" Target="../charts/chart30.xml"/><Relationship Id="rId4" Type="http://schemas.openxmlformats.org/officeDocument/2006/relationships/chart" Target="../charts/chart3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19</xdr:row>
      <xdr:rowOff>0</xdr:rowOff>
    </xdr:from>
    <xdr:to>
      <xdr:col>12</xdr:col>
      <xdr:colOff>190500</xdr:colOff>
      <xdr:row>36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69</xdr:row>
      <xdr:rowOff>0</xdr:rowOff>
    </xdr:from>
    <xdr:to>
      <xdr:col>12</xdr:col>
      <xdr:colOff>190500</xdr:colOff>
      <xdr:row>86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0</xdr:colOff>
      <xdr:row>119</xdr:row>
      <xdr:rowOff>0</xdr:rowOff>
    </xdr:from>
    <xdr:to>
      <xdr:col>12</xdr:col>
      <xdr:colOff>190500</xdr:colOff>
      <xdr:row>136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0</xdr:colOff>
      <xdr:row>169</xdr:row>
      <xdr:rowOff>0</xdr:rowOff>
    </xdr:from>
    <xdr:to>
      <xdr:col>12</xdr:col>
      <xdr:colOff>190500</xdr:colOff>
      <xdr:row>186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0</xdr:colOff>
      <xdr:row>219</xdr:row>
      <xdr:rowOff>0</xdr:rowOff>
    </xdr:from>
    <xdr:to>
      <xdr:col>12</xdr:col>
      <xdr:colOff>190500</xdr:colOff>
      <xdr:row>236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0</xdr:colOff>
      <xdr:row>269</xdr:row>
      <xdr:rowOff>0</xdr:rowOff>
    </xdr:from>
    <xdr:to>
      <xdr:col>12</xdr:col>
      <xdr:colOff>190500</xdr:colOff>
      <xdr:row>286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7</xdr:col>
      <xdr:colOff>0</xdr:colOff>
      <xdr:row>319</xdr:row>
      <xdr:rowOff>0</xdr:rowOff>
    </xdr:from>
    <xdr:to>
      <xdr:col>12</xdr:col>
      <xdr:colOff>190500</xdr:colOff>
      <xdr:row>336</xdr:row>
      <xdr:rowOff>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7</xdr:col>
      <xdr:colOff>0</xdr:colOff>
      <xdr:row>369</xdr:row>
      <xdr:rowOff>0</xdr:rowOff>
    </xdr:from>
    <xdr:to>
      <xdr:col>12</xdr:col>
      <xdr:colOff>190500</xdr:colOff>
      <xdr:row>386</xdr:row>
      <xdr:rowOff>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7</xdr:col>
      <xdr:colOff>0</xdr:colOff>
      <xdr:row>419</xdr:row>
      <xdr:rowOff>0</xdr:rowOff>
    </xdr:from>
    <xdr:to>
      <xdr:col>12</xdr:col>
      <xdr:colOff>190500</xdr:colOff>
      <xdr:row>436</xdr:row>
      <xdr:rowOff>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0</xdr:colOff>
      <xdr:row>469</xdr:row>
      <xdr:rowOff>0</xdr:rowOff>
    </xdr:from>
    <xdr:to>
      <xdr:col>12</xdr:col>
      <xdr:colOff>190500</xdr:colOff>
      <xdr:row>486</xdr:row>
      <xdr:rowOff>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7</xdr:col>
      <xdr:colOff>0</xdr:colOff>
      <xdr:row>519</xdr:row>
      <xdr:rowOff>0</xdr:rowOff>
    </xdr:from>
    <xdr:to>
      <xdr:col>12</xdr:col>
      <xdr:colOff>190500</xdr:colOff>
      <xdr:row>536</xdr:row>
      <xdr:rowOff>0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7</xdr:col>
      <xdr:colOff>0</xdr:colOff>
      <xdr:row>569</xdr:row>
      <xdr:rowOff>0</xdr:rowOff>
    </xdr:from>
    <xdr:to>
      <xdr:col>12</xdr:col>
      <xdr:colOff>190500</xdr:colOff>
      <xdr:row>586</xdr:row>
      <xdr:rowOff>0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7</xdr:col>
      <xdr:colOff>0</xdr:colOff>
      <xdr:row>619</xdr:row>
      <xdr:rowOff>0</xdr:rowOff>
    </xdr:from>
    <xdr:to>
      <xdr:col>12</xdr:col>
      <xdr:colOff>190500</xdr:colOff>
      <xdr:row>636</xdr:row>
      <xdr:rowOff>0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7</xdr:col>
      <xdr:colOff>0</xdr:colOff>
      <xdr:row>669</xdr:row>
      <xdr:rowOff>0</xdr:rowOff>
    </xdr:from>
    <xdr:to>
      <xdr:col>12</xdr:col>
      <xdr:colOff>190500</xdr:colOff>
      <xdr:row>686</xdr:row>
      <xdr:rowOff>0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7</xdr:col>
      <xdr:colOff>0</xdr:colOff>
      <xdr:row>719</xdr:row>
      <xdr:rowOff>0</xdr:rowOff>
    </xdr:from>
    <xdr:to>
      <xdr:col>12</xdr:col>
      <xdr:colOff>190500</xdr:colOff>
      <xdr:row>736</xdr:row>
      <xdr:rowOff>0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7</xdr:col>
      <xdr:colOff>0</xdr:colOff>
      <xdr:row>769</xdr:row>
      <xdr:rowOff>0</xdr:rowOff>
    </xdr:from>
    <xdr:to>
      <xdr:col>12</xdr:col>
      <xdr:colOff>190500</xdr:colOff>
      <xdr:row>786</xdr:row>
      <xdr:rowOff>0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7</xdr:col>
      <xdr:colOff>0</xdr:colOff>
      <xdr:row>819</xdr:row>
      <xdr:rowOff>0</xdr:rowOff>
    </xdr:from>
    <xdr:to>
      <xdr:col>12</xdr:col>
      <xdr:colOff>190500</xdr:colOff>
      <xdr:row>836</xdr:row>
      <xdr:rowOff>0</xdr:rowOff>
    </xdr:to>
    <xdr:graphicFrame macro="">
      <xdr:nvGraphicFramePr>
        <xdr:cNvPr id="18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7</xdr:col>
      <xdr:colOff>0</xdr:colOff>
      <xdr:row>869</xdr:row>
      <xdr:rowOff>0</xdr:rowOff>
    </xdr:from>
    <xdr:to>
      <xdr:col>12</xdr:col>
      <xdr:colOff>190500</xdr:colOff>
      <xdr:row>886</xdr:row>
      <xdr:rowOff>0</xdr:rowOff>
    </xdr:to>
    <xdr:graphicFrame macro="">
      <xdr:nvGraphicFramePr>
        <xdr:cNvPr id="19" name="Chart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7</xdr:col>
      <xdr:colOff>0</xdr:colOff>
      <xdr:row>919</xdr:row>
      <xdr:rowOff>0</xdr:rowOff>
    </xdr:from>
    <xdr:to>
      <xdr:col>12</xdr:col>
      <xdr:colOff>190500</xdr:colOff>
      <xdr:row>936</xdr:row>
      <xdr:rowOff>0</xdr:rowOff>
    </xdr:to>
    <xdr:graphicFrame macro="">
      <xdr:nvGraphicFramePr>
        <xdr:cNvPr id="20" name="Chart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7</xdr:col>
      <xdr:colOff>0</xdr:colOff>
      <xdr:row>969</xdr:row>
      <xdr:rowOff>0</xdr:rowOff>
    </xdr:from>
    <xdr:to>
      <xdr:col>12</xdr:col>
      <xdr:colOff>190500</xdr:colOff>
      <xdr:row>986</xdr:row>
      <xdr:rowOff>0</xdr:rowOff>
    </xdr:to>
    <xdr:graphicFrame macro="">
      <xdr:nvGraphicFramePr>
        <xdr:cNvPr id="21" name="Chart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7</xdr:col>
      <xdr:colOff>0</xdr:colOff>
      <xdr:row>1019</xdr:row>
      <xdr:rowOff>0</xdr:rowOff>
    </xdr:from>
    <xdr:to>
      <xdr:col>12</xdr:col>
      <xdr:colOff>190500</xdr:colOff>
      <xdr:row>1036</xdr:row>
      <xdr:rowOff>0</xdr:rowOff>
    </xdr:to>
    <xdr:graphicFrame macro="">
      <xdr:nvGraphicFramePr>
        <xdr:cNvPr id="22" name="Chart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7</xdr:col>
      <xdr:colOff>0</xdr:colOff>
      <xdr:row>1069</xdr:row>
      <xdr:rowOff>0</xdr:rowOff>
    </xdr:from>
    <xdr:to>
      <xdr:col>12</xdr:col>
      <xdr:colOff>190500</xdr:colOff>
      <xdr:row>1086</xdr:row>
      <xdr:rowOff>0</xdr:rowOff>
    </xdr:to>
    <xdr:graphicFrame macro="">
      <xdr:nvGraphicFramePr>
        <xdr:cNvPr id="23" name="Chart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7</xdr:col>
      <xdr:colOff>0</xdr:colOff>
      <xdr:row>1119</xdr:row>
      <xdr:rowOff>0</xdr:rowOff>
    </xdr:from>
    <xdr:to>
      <xdr:col>12</xdr:col>
      <xdr:colOff>190500</xdr:colOff>
      <xdr:row>1136</xdr:row>
      <xdr:rowOff>0</xdr:rowOff>
    </xdr:to>
    <xdr:graphicFrame macro="">
      <xdr:nvGraphicFramePr>
        <xdr:cNvPr id="24" name="Chart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7</xdr:col>
      <xdr:colOff>0</xdr:colOff>
      <xdr:row>1169</xdr:row>
      <xdr:rowOff>0</xdr:rowOff>
    </xdr:from>
    <xdr:to>
      <xdr:col>12</xdr:col>
      <xdr:colOff>190500</xdr:colOff>
      <xdr:row>1186</xdr:row>
      <xdr:rowOff>0</xdr:rowOff>
    </xdr:to>
    <xdr:graphicFrame macro="">
      <xdr:nvGraphicFramePr>
        <xdr:cNvPr id="25" name="Chart 2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7</xdr:col>
      <xdr:colOff>0</xdr:colOff>
      <xdr:row>1219</xdr:row>
      <xdr:rowOff>0</xdr:rowOff>
    </xdr:from>
    <xdr:to>
      <xdr:col>12</xdr:col>
      <xdr:colOff>190500</xdr:colOff>
      <xdr:row>1236</xdr:row>
      <xdr:rowOff>0</xdr:rowOff>
    </xdr:to>
    <xdr:graphicFrame macro="">
      <xdr:nvGraphicFramePr>
        <xdr:cNvPr id="26" name="Chart 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7</xdr:col>
      <xdr:colOff>0</xdr:colOff>
      <xdr:row>1269</xdr:row>
      <xdr:rowOff>0</xdr:rowOff>
    </xdr:from>
    <xdr:to>
      <xdr:col>12</xdr:col>
      <xdr:colOff>190500</xdr:colOff>
      <xdr:row>1286</xdr:row>
      <xdr:rowOff>0</xdr:rowOff>
    </xdr:to>
    <xdr:graphicFrame macro="">
      <xdr:nvGraphicFramePr>
        <xdr:cNvPr id="27" name="Chart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7</xdr:col>
      <xdr:colOff>0</xdr:colOff>
      <xdr:row>1319</xdr:row>
      <xdr:rowOff>0</xdr:rowOff>
    </xdr:from>
    <xdr:to>
      <xdr:col>12</xdr:col>
      <xdr:colOff>190500</xdr:colOff>
      <xdr:row>1336</xdr:row>
      <xdr:rowOff>0</xdr:rowOff>
    </xdr:to>
    <xdr:graphicFrame macro="">
      <xdr:nvGraphicFramePr>
        <xdr:cNvPr id="28" name="Chart 2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7</xdr:col>
      <xdr:colOff>0</xdr:colOff>
      <xdr:row>1369</xdr:row>
      <xdr:rowOff>0</xdr:rowOff>
    </xdr:from>
    <xdr:to>
      <xdr:col>12</xdr:col>
      <xdr:colOff>190500</xdr:colOff>
      <xdr:row>1386</xdr:row>
      <xdr:rowOff>0</xdr:rowOff>
    </xdr:to>
    <xdr:graphicFrame macro="">
      <xdr:nvGraphicFramePr>
        <xdr:cNvPr id="29" name="Chart 2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7</xdr:col>
      <xdr:colOff>0</xdr:colOff>
      <xdr:row>1419</xdr:row>
      <xdr:rowOff>0</xdr:rowOff>
    </xdr:from>
    <xdr:to>
      <xdr:col>12</xdr:col>
      <xdr:colOff>190500</xdr:colOff>
      <xdr:row>1436</xdr:row>
      <xdr:rowOff>0</xdr:rowOff>
    </xdr:to>
    <xdr:graphicFrame macro="">
      <xdr:nvGraphicFramePr>
        <xdr:cNvPr id="30" name="Chart 2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523874</xdr:colOff>
      <xdr:row>5</xdr:row>
      <xdr:rowOff>95249</xdr:rowOff>
    </xdr:from>
    <xdr:to>
      <xdr:col>18</xdr:col>
      <xdr:colOff>571499</xdr:colOff>
      <xdr:row>22</xdr:row>
      <xdr:rowOff>142874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25</xdr:row>
      <xdr:rowOff>0</xdr:rowOff>
    </xdr:from>
    <xdr:to>
      <xdr:col>19</xdr:col>
      <xdr:colOff>47625</xdr:colOff>
      <xdr:row>42</xdr:row>
      <xdr:rowOff>47625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489857</xdr:colOff>
      <xdr:row>5</xdr:row>
      <xdr:rowOff>81643</xdr:rowOff>
    </xdr:from>
    <xdr:to>
      <xdr:col>28</xdr:col>
      <xdr:colOff>537482</xdr:colOff>
      <xdr:row>22</xdr:row>
      <xdr:rowOff>129268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20</xdr:col>
      <xdr:colOff>0</xdr:colOff>
      <xdr:row>25</xdr:row>
      <xdr:rowOff>0</xdr:rowOff>
    </xdr:from>
    <xdr:to>
      <xdr:col>29</xdr:col>
      <xdr:colOff>47625</xdr:colOff>
      <xdr:row>42</xdr:row>
      <xdr:rowOff>47625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980054%20-%20d0%20data%20-%20Weld%20H1%20-%20Transverse%20orientation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980046%20-%20d0%20data%20-%20Weld%20H1%20-%20Normal%20orientation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Navigation"/>
      <sheetName val="Strains"/>
      <sheetName val="980054"/>
      <sheetName val="Work"/>
      <sheetName val="d0 data"/>
    </sheetNames>
    <sheetDataSet>
      <sheetData sheetId="0"/>
      <sheetData sheetId="1"/>
      <sheetData sheetId="2"/>
      <sheetData sheetId="3"/>
      <sheetData sheetId="4">
        <row r="5">
          <cell r="D5">
            <v>1</v>
          </cell>
          <cell r="F5">
            <v>-90.324480385451636</v>
          </cell>
          <cell r="H5">
            <v>1.1695263808503045</v>
          </cell>
        </row>
        <row r="6">
          <cell r="D6">
            <v>2</v>
          </cell>
          <cell r="F6">
            <v>-90.287530516685749</v>
          </cell>
          <cell r="H6">
            <v>1.1699005270957734</v>
          </cell>
        </row>
        <row r="7">
          <cell r="D7">
            <v>3</v>
          </cell>
          <cell r="F7">
            <v>-90.219977102095598</v>
          </cell>
          <cell r="H7">
            <v>1.1705854922026497</v>
          </cell>
        </row>
        <row r="8">
          <cell r="D8">
            <v>4</v>
          </cell>
          <cell r="F8">
            <v>-90.179161470869985</v>
          </cell>
          <cell r="H8">
            <v>1.1709999328348764</v>
          </cell>
        </row>
        <row r="9">
          <cell r="D9">
            <v>5</v>
          </cell>
          <cell r="F9">
            <v>-90.152722180819325</v>
          </cell>
          <cell r="H9">
            <v>1.1712686325318735</v>
          </cell>
        </row>
        <row r="10">
          <cell r="D10">
            <v>6</v>
          </cell>
          <cell r="F10">
            <v>-90.188411071367852</v>
          </cell>
          <cell r="H10">
            <v>1.170905973950318</v>
          </cell>
        </row>
        <row r="11">
          <cell r="D11">
            <v>7</v>
          </cell>
          <cell r="F11">
            <v>-90.278426111188367</v>
          </cell>
          <cell r="H11">
            <v>1.1699927717486478</v>
          </cell>
        </row>
        <row r="12">
          <cell r="D12">
            <v>8</v>
          </cell>
          <cell r="F12">
            <v>-90.164595143268713</v>
          </cell>
          <cell r="H12">
            <v>1.171147945910443</v>
          </cell>
        </row>
        <row r="13">
          <cell r="D13">
            <v>9</v>
          </cell>
          <cell r="F13">
            <v>-90.190914461073746</v>
          </cell>
          <cell r="H13">
            <v>1.1708805480315547</v>
          </cell>
        </row>
        <row r="14">
          <cell r="D14">
            <v>10</v>
          </cell>
          <cell r="F14">
            <v>-90.212159483989694</v>
          </cell>
          <cell r="H14">
            <v>1.1706648378375262</v>
          </cell>
        </row>
        <row r="15">
          <cell r="D15">
            <v>11</v>
          </cell>
          <cell r="F15">
            <v>-90.270459468224445</v>
          </cell>
          <cell r="H15">
            <v>1.1700735067333294</v>
          </cell>
        </row>
        <row r="16">
          <cell r="D16">
            <v>1</v>
          </cell>
          <cell r="F16">
            <v>-90.27308104427631</v>
          </cell>
          <cell r="H16">
            <v>1.1700469374900984</v>
          </cell>
        </row>
        <row r="17">
          <cell r="D17">
            <v>2</v>
          </cell>
          <cell r="F17">
            <v>-90.244575984380333</v>
          </cell>
          <cell r="H17">
            <v>1.1703359292649873</v>
          </cell>
        </row>
        <row r="18">
          <cell r="D18">
            <v>3</v>
          </cell>
          <cell r="F18">
            <v>-90.25679895575999</v>
          </cell>
          <cell r="H18">
            <v>1.1702119832258717</v>
          </cell>
        </row>
        <row r="19">
          <cell r="D19">
            <v>4</v>
          </cell>
          <cell r="F19">
            <v>-90.218565188754269</v>
          </cell>
          <cell r="H19">
            <v>1.1705998213481259</v>
          </cell>
        </row>
        <row r="20">
          <cell r="D20">
            <v>5</v>
          </cell>
          <cell r="F20">
            <v>-90.226100972603845</v>
          </cell>
          <cell r="H20">
            <v>1.1705233487323561</v>
          </cell>
        </row>
        <row r="21">
          <cell r="D21">
            <v>6</v>
          </cell>
          <cell r="F21">
            <v>-90.208605344797746</v>
          </cell>
          <cell r="H21">
            <v>1.1707009162591682</v>
          </cell>
        </row>
        <row r="22">
          <cell r="D22">
            <v>7</v>
          </cell>
          <cell r="F22">
            <v>-90.175618474216279</v>
          </cell>
          <cell r="H22">
            <v>1.1710359291629788</v>
          </cell>
        </row>
        <row r="23">
          <cell r="D23">
            <v>8</v>
          </cell>
          <cell r="F23">
            <v>-90.152745127289364</v>
          </cell>
          <cell r="H23">
            <v>1.1712683992488349</v>
          </cell>
        </row>
        <row r="24">
          <cell r="D24">
            <v>9</v>
          </cell>
          <cell r="F24">
            <v>-90.172014077106084</v>
          </cell>
          <cell r="H24">
            <v>1.1710725527305119</v>
          </cell>
        </row>
        <row r="25">
          <cell r="D25">
            <v>10</v>
          </cell>
          <cell r="F25">
            <v>-90.259987035715113</v>
          </cell>
          <cell r="H25">
            <v>1.1701796612682136</v>
          </cell>
        </row>
        <row r="26">
          <cell r="D26">
            <v>11</v>
          </cell>
          <cell r="F26">
            <v>-90.260362805613454</v>
          </cell>
          <cell r="H26">
            <v>1.1701758517484795</v>
          </cell>
        </row>
        <row r="27">
          <cell r="E27">
            <v>0.15</v>
          </cell>
          <cell r="F27">
            <v>-90.278426111188367</v>
          </cell>
          <cell r="H27">
            <v>1.1699927717486478</v>
          </cell>
        </row>
        <row r="28">
          <cell r="E28">
            <v>0.45</v>
          </cell>
          <cell r="F28">
            <v>-90.273163262604726</v>
          </cell>
          <cell r="H28">
            <v>1.1700461042502457</v>
          </cell>
        </row>
        <row r="29">
          <cell r="E29">
            <v>0.75</v>
          </cell>
          <cell r="F29">
            <v>-90.213195102201368</v>
          </cell>
          <cell r="H29">
            <v>1.1706543258039523</v>
          </cell>
        </row>
        <row r="30">
          <cell r="E30">
            <v>1.05</v>
          </cell>
          <cell r="F30">
            <v>-90.183174515698354</v>
          </cell>
          <cell r="H30">
            <v>1.1709591649107252</v>
          </cell>
        </row>
        <row r="31">
          <cell r="E31">
            <v>1.35</v>
          </cell>
          <cell r="F31">
            <v>-90.170097773730276</v>
          </cell>
          <cell r="H31">
            <v>1.1710920253153205</v>
          </cell>
        </row>
        <row r="32">
          <cell r="E32">
            <v>1.65</v>
          </cell>
          <cell r="F32">
            <v>-90.159821992041955</v>
          </cell>
          <cell r="H32">
            <v>1.1711964596709159</v>
          </cell>
        </row>
        <row r="33">
          <cell r="E33">
            <v>1.95</v>
          </cell>
          <cell r="F33">
            <v>-90.163588311153134</v>
          </cell>
          <cell r="H33">
            <v>1.1711581787327658</v>
          </cell>
        </row>
        <row r="34">
          <cell r="E34">
            <v>2.25</v>
          </cell>
          <cell r="F34">
            <v>-90.183021882848763</v>
          </cell>
          <cell r="H34">
            <v>1.1709607154068888</v>
          </cell>
        </row>
        <row r="35">
          <cell r="E35">
            <v>2.5</v>
          </cell>
          <cell r="F35">
            <v>-90.175618474216279</v>
          </cell>
          <cell r="H35">
            <v>1.1710359291629788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Navigation"/>
      <sheetName val="Strains"/>
      <sheetName val="980046"/>
      <sheetName val="Work"/>
      <sheetName val="d0 data"/>
    </sheetNames>
    <sheetDataSet>
      <sheetData sheetId="0"/>
      <sheetData sheetId="1"/>
      <sheetData sheetId="2"/>
      <sheetData sheetId="3">
        <row r="2">
          <cell r="A2">
            <v>1</v>
          </cell>
          <cell r="B2">
            <v>1</v>
          </cell>
          <cell r="C2">
            <v>1</v>
          </cell>
          <cell r="D2">
            <v>980046</v>
          </cell>
          <cell r="E2">
            <v>41640.971155324078</v>
          </cell>
          <cell r="F2">
            <v>71.88</v>
          </cell>
          <cell r="G2">
            <v>35.94</v>
          </cell>
          <cell r="H2">
            <v>-45</v>
          </cell>
          <cell r="I2">
            <v>-90.2</v>
          </cell>
          <cell r="J2">
            <v>12.5</v>
          </cell>
          <cell r="K2">
            <v>-170.02099999999999</v>
          </cell>
          <cell r="L2">
            <v>-15.54</v>
          </cell>
          <cell r="M2">
            <v>150</v>
          </cell>
          <cell r="N2">
            <v>0</v>
          </cell>
          <cell r="O2" t="str">
            <v>OFF</v>
          </cell>
          <cell r="P2">
            <v>32</v>
          </cell>
          <cell r="Q2">
            <v>120000</v>
          </cell>
          <cell r="R2">
            <v>559</v>
          </cell>
          <cell r="S2">
            <v>263</v>
          </cell>
          <cell r="T2">
            <v>29</v>
          </cell>
          <cell r="U2">
            <v>14.979279293091833</v>
          </cell>
          <cell r="V2">
            <v>0.69758217420902746</v>
          </cell>
          <cell r="W2">
            <v>-90.316432851774749</v>
          </cell>
          <cell r="X2">
            <v>1.5236062354525076E-2</v>
          </cell>
          <cell r="Y2">
            <v>0.8120487577833837</v>
          </cell>
          <cell r="Z2">
            <v>3.5263492743116784E-2</v>
          </cell>
          <cell r="AA2">
            <v>3.248076231409931</v>
          </cell>
          <cell r="AB2">
            <v>0.25203842755742345</v>
          </cell>
          <cell r="AC2">
            <v>0.31220304258658405</v>
          </cell>
          <cell r="AD2">
            <v>0.11227029172718841</v>
          </cell>
          <cell r="AE2">
            <v>1.2178252912242955</v>
          </cell>
        </row>
        <row r="3">
          <cell r="A3">
            <v>2</v>
          </cell>
          <cell r="B3">
            <v>2</v>
          </cell>
          <cell r="C3">
            <v>2</v>
          </cell>
          <cell r="D3">
            <v>980046</v>
          </cell>
          <cell r="E3">
            <v>41640.9779837963</v>
          </cell>
          <cell r="F3">
            <v>71.88</v>
          </cell>
          <cell r="G3">
            <v>35.94</v>
          </cell>
          <cell r="H3">
            <v>-45</v>
          </cell>
          <cell r="I3">
            <v>-90.2</v>
          </cell>
          <cell r="J3">
            <v>12.5</v>
          </cell>
          <cell r="K3">
            <v>-169.59100000000001</v>
          </cell>
          <cell r="L3">
            <v>-15.58</v>
          </cell>
          <cell r="M3">
            <v>141.60499999999999</v>
          </cell>
          <cell r="N3">
            <v>0</v>
          </cell>
          <cell r="O3" t="str">
            <v>OFF</v>
          </cell>
          <cell r="P3">
            <v>32</v>
          </cell>
          <cell r="Q3">
            <v>120000</v>
          </cell>
          <cell r="R3">
            <v>563</v>
          </cell>
          <cell r="S3">
            <v>263</v>
          </cell>
          <cell r="T3">
            <v>37</v>
          </cell>
          <cell r="U3">
            <v>13.425918627662414</v>
          </cell>
          <cell r="V3">
            <v>0.61804099942441937</v>
          </cell>
          <cell r="W3">
            <v>-90.345937763197455</v>
          </cell>
          <cell r="X3">
            <v>1.3913409436742432E-2</v>
          </cell>
          <cell r="Y3">
            <v>0.74256954965857824</v>
          </cell>
          <cell r="Z3">
            <v>3.2334161034837453E-2</v>
          </cell>
          <cell r="AA3">
            <v>3.6408340936993198</v>
          </cell>
          <cell r="AB3">
            <v>0.22940781653585679</v>
          </cell>
          <cell r="AC3">
            <v>0.13824213116314737</v>
          </cell>
          <cell r="AD3">
            <v>9.9540022385535248E-2</v>
          </cell>
          <cell r="AE3">
            <v>1.1207553951162499</v>
          </cell>
        </row>
        <row r="4">
          <cell r="A4">
            <v>3</v>
          </cell>
          <cell r="B4">
            <v>3</v>
          </cell>
          <cell r="C4">
            <v>3</v>
          </cell>
          <cell r="D4">
            <v>980046</v>
          </cell>
          <cell r="E4">
            <v>41640.984684143521</v>
          </cell>
          <cell r="F4">
            <v>71.88</v>
          </cell>
          <cell r="G4">
            <v>35.94</v>
          </cell>
          <cell r="H4">
            <v>-45</v>
          </cell>
          <cell r="I4">
            <v>-90.2</v>
          </cell>
          <cell r="J4">
            <v>12.5</v>
          </cell>
          <cell r="K4">
            <v>-169.73400000000001</v>
          </cell>
          <cell r="L4">
            <v>-15.58</v>
          </cell>
          <cell r="M4">
            <v>131.32</v>
          </cell>
          <cell r="N4">
            <v>0</v>
          </cell>
          <cell r="O4" t="str">
            <v>OFF</v>
          </cell>
          <cell r="P4">
            <v>32</v>
          </cell>
          <cell r="Q4">
            <v>120000</v>
          </cell>
          <cell r="R4">
            <v>562</v>
          </cell>
          <cell r="S4">
            <v>276</v>
          </cell>
          <cell r="T4">
            <v>28</v>
          </cell>
          <cell r="U4">
            <v>12.699328756365214</v>
          </cell>
          <cell r="V4">
            <v>0.78326628038686852</v>
          </cell>
          <cell r="W4">
            <v>-90.318541710306036</v>
          </cell>
          <cell r="X4">
            <v>1.7950679306014062E-2</v>
          </cell>
          <cell r="Y4">
            <v>0.72375972178054016</v>
          </cell>
          <cell r="Z4">
            <v>4.1904552305796323E-2</v>
          </cell>
          <cell r="AA4">
            <v>3.2551668808992504</v>
          </cell>
          <cell r="AB4">
            <v>0.27065080818068316</v>
          </cell>
          <cell r="AC4">
            <v>0.2697330089514518</v>
          </cell>
          <cell r="AD4">
            <v>0.12286431213225218</v>
          </cell>
          <cell r="AE4">
            <v>1.4479699294214563</v>
          </cell>
        </row>
        <row r="5">
          <cell r="A5">
            <v>4</v>
          </cell>
          <cell r="B5">
            <v>4</v>
          </cell>
          <cell r="C5">
            <v>4</v>
          </cell>
          <cell r="D5">
            <v>980046</v>
          </cell>
          <cell r="E5">
            <v>41640.991296643515</v>
          </cell>
          <cell r="F5">
            <v>71.88</v>
          </cell>
          <cell r="G5">
            <v>35.94</v>
          </cell>
          <cell r="H5">
            <v>-45</v>
          </cell>
          <cell r="I5">
            <v>-90.2</v>
          </cell>
          <cell r="J5">
            <v>12.5</v>
          </cell>
          <cell r="K5">
            <v>-168.559</v>
          </cell>
          <cell r="L5">
            <v>-15.62</v>
          </cell>
          <cell r="M5">
            <v>120.44</v>
          </cell>
          <cell r="N5">
            <v>0</v>
          </cell>
          <cell r="O5" t="str">
            <v>OFF</v>
          </cell>
          <cell r="P5">
            <v>32</v>
          </cell>
          <cell r="Q5">
            <v>120000</v>
          </cell>
          <cell r="R5">
            <v>562</v>
          </cell>
          <cell r="S5">
            <v>255</v>
          </cell>
          <cell r="T5">
            <v>38</v>
          </cell>
          <cell r="U5">
            <v>14.891008775010514</v>
          </cell>
          <cell r="V5">
            <v>0.68425621055115349</v>
          </cell>
          <cell r="W5">
            <v>-90.293423875327022</v>
          </cell>
          <cell r="X5">
            <v>1.7444977079140715E-2</v>
          </cell>
          <cell r="Y5">
            <v>0.92850704556551289</v>
          </cell>
          <cell r="Z5">
            <v>4.2843065837668302E-2</v>
          </cell>
          <cell r="AA5">
            <v>4.2494216199843899</v>
          </cell>
          <cell r="AB5">
            <v>0.30478035974015344</v>
          </cell>
          <cell r="AC5">
            <v>0.10951529438714384</v>
          </cell>
          <cell r="AD5">
            <v>0.12741559349500983</v>
          </cell>
          <cell r="AE5">
            <v>1.1569078281507172</v>
          </cell>
        </row>
        <row r="6">
          <cell r="A6">
            <v>5</v>
          </cell>
          <cell r="B6">
            <v>5</v>
          </cell>
          <cell r="C6">
            <v>5</v>
          </cell>
          <cell r="D6">
            <v>980046</v>
          </cell>
          <cell r="E6">
            <v>41640.997902314812</v>
          </cell>
          <cell r="F6">
            <v>71.88</v>
          </cell>
          <cell r="G6">
            <v>35.94</v>
          </cell>
          <cell r="H6">
            <v>-45</v>
          </cell>
          <cell r="I6">
            <v>-90.2</v>
          </cell>
          <cell r="J6">
            <v>12.5</v>
          </cell>
          <cell r="K6">
            <v>-168.755</v>
          </cell>
          <cell r="L6">
            <v>-15.625</v>
          </cell>
          <cell r="M6">
            <v>111.03</v>
          </cell>
          <cell r="N6">
            <v>0</v>
          </cell>
          <cell r="O6" t="str">
            <v>OFF</v>
          </cell>
          <cell r="P6">
            <v>32</v>
          </cell>
          <cell r="Q6">
            <v>120000</v>
          </cell>
          <cell r="R6">
            <v>559</v>
          </cell>
          <cell r="S6">
            <v>266</v>
          </cell>
          <cell r="T6">
            <v>39</v>
          </cell>
          <cell r="U6">
            <v>14.562817889511271</v>
          </cell>
          <cell r="V6">
            <v>0.66072861703246755</v>
          </cell>
          <cell r="W6">
            <v>-90.331763035701712</v>
          </cell>
          <cell r="X6">
            <v>1.7104751311861864E-2</v>
          </cell>
          <cell r="Y6">
            <v>0.91281178015296982</v>
          </cell>
          <cell r="Z6">
            <v>4.154228449008069E-2</v>
          </cell>
          <cell r="AA6">
            <v>3.8938703105673</v>
          </cell>
          <cell r="AB6">
            <v>0.29191272145078523</v>
          </cell>
          <cell r="AC6">
            <v>0.22330697772760694</v>
          </cell>
          <cell r="AD6">
            <v>0.12305112066070324</v>
          </cell>
          <cell r="AE6">
            <v>1.1399935724183952</v>
          </cell>
        </row>
        <row r="7">
          <cell r="A7">
            <v>6</v>
          </cell>
          <cell r="B7">
            <v>6</v>
          </cell>
          <cell r="C7">
            <v>6</v>
          </cell>
          <cell r="D7">
            <v>980046</v>
          </cell>
          <cell r="E7">
            <v>41641.004478587965</v>
          </cell>
          <cell r="F7">
            <v>71.88</v>
          </cell>
          <cell r="G7">
            <v>35.94</v>
          </cell>
          <cell r="H7">
            <v>-45</v>
          </cell>
          <cell r="I7">
            <v>-90.2</v>
          </cell>
          <cell r="J7">
            <v>12.5</v>
          </cell>
          <cell r="K7">
            <v>-168.56100000000001</v>
          </cell>
          <cell r="L7">
            <v>-15.625</v>
          </cell>
          <cell r="M7">
            <v>102.065</v>
          </cell>
          <cell r="N7">
            <v>0</v>
          </cell>
          <cell r="O7" t="str">
            <v>OFF</v>
          </cell>
          <cell r="P7">
            <v>32</v>
          </cell>
          <cell r="Q7">
            <v>120000</v>
          </cell>
          <cell r="R7">
            <v>556</v>
          </cell>
          <cell r="S7">
            <v>246</v>
          </cell>
          <cell r="T7">
            <v>34</v>
          </cell>
          <cell r="U7">
            <v>14.098305588814085</v>
          </cell>
          <cell r="V7">
            <v>0.74277446640311773</v>
          </cell>
          <cell r="W7">
            <v>-90.311438724831135</v>
          </cell>
          <cell r="X7">
            <v>2.2140899814190214E-2</v>
          </cell>
          <cell r="Y7">
            <v>0.99692897163653738</v>
          </cell>
          <cell r="Z7">
            <v>5.451576169987804E-2</v>
          </cell>
          <cell r="AA7">
            <v>4.2641335568427063</v>
          </cell>
          <cell r="AB7">
            <v>0.3679446066741352</v>
          </cell>
          <cell r="AC7">
            <v>0.19954311431980171</v>
          </cell>
          <cell r="AD7">
            <v>0.1518692857865728</v>
          </cell>
          <cell r="AE7">
            <v>1.2779801404411972</v>
          </cell>
        </row>
        <row r="8">
          <cell r="A8">
            <v>7</v>
          </cell>
          <cell r="B8">
            <v>7</v>
          </cell>
          <cell r="C8">
            <v>7</v>
          </cell>
          <cell r="D8">
            <v>980046</v>
          </cell>
          <cell r="E8">
            <v>41641.011019791666</v>
          </cell>
          <cell r="F8">
            <v>71.88</v>
          </cell>
          <cell r="G8">
            <v>35.94</v>
          </cell>
          <cell r="H8">
            <v>-45</v>
          </cell>
          <cell r="I8">
            <v>-90.2</v>
          </cell>
          <cell r="J8">
            <v>12.5</v>
          </cell>
          <cell r="K8">
            <v>-170.21100000000001</v>
          </cell>
          <cell r="L8">
            <v>-15.71</v>
          </cell>
          <cell r="M8">
            <v>90.885000000000005</v>
          </cell>
          <cell r="N8">
            <v>0</v>
          </cell>
          <cell r="O8" t="str">
            <v>OFF</v>
          </cell>
          <cell r="P8">
            <v>32</v>
          </cell>
          <cell r="Q8">
            <v>360000</v>
          </cell>
          <cell r="R8">
            <v>1684</v>
          </cell>
          <cell r="S8">
            <v>320</v>
          </cell>
          <cell r="T8">
            <v>123</v>
          </cell>
          <cell r="U8">
            <v>3.8297367539536276</v>
          </cell>
          <cell r="V8">
            <v>0.24842504304852348</v>
          </cell>
          <cell r="W8">
            <v>-90.25737287021856</v>
          </cell>
          <cell r="X8">
            <v>2.7125345090344685E-2</v>
          </cell>
          <cell r="Y8">
            <v>0.93537556511269804</v>
          </cell>
          <cell r="Z8">
            <v>7.0968538466529618E-2</v>
          </cell>
          <cell r="AA8">
            <v>3.7335665780711271</v>
          </cell>
          <cell r="AB8">
            <v>0.14868853382274244</v>
          </cell>
          <cell r="AC8">
            <v>0.36320514400393117</v>
          </cell>
          <cell r="AD8">
            <v>6.609737812790184E-2</v>
          </cell>
          <cell r="AE8">
            <v>1.0559769846689393</v>
          </cell>
        </row>
        <row r="9">
          <cell r="A9">
            <v>8</v>
          </cell>
          <cell r="B9">
            <v>8</v>
          </cell>
          <cell r="C9">
            <v>8</v>
          </cell>
          <cell r="D9">
            <v>980046</v>
          </cell>
          <cell r="E9">
            <v>41641.030614120369</v>
          </cell>
          <cell r="F9">
            <v>71.88</v>
          </cell>
          <cell r="G9">
            <v>35.94</v>
          </cell>
          <cell r="H9">
            <v>-45</v>
          </cell>
          <cell r="I9">
            <v>-90.2</v>
          </cell>
          <cell r="J9">
            <v>12.5</v>
          </cell>
          <cell r="K9">
            <v>-170.40700000000001</v>
          </cell>
          <cell r="L9">
            <v>-15.71</v>
          </cell>
          <cell r="M9">
            <v>81.954999999999998</v>
          </cell>
          <cell r="N9">
            <v>0</v>
          </cell>
          <cell r="O9" t="str">
            <v>OFF</v>
          </cell>
          <cell r="P9">
            <v>32</v>
          </cell>
          <cell r="Q9">
            <v>120000</v>
          </cell>
          <cell r="R9">
            <v>562</v>
          </cell>
          <cell r="S9">
            <v>248</v>
          </cell>
          <cell r="T9">
            <v>36</v>
          </cell>
          <cell r="U9">
            <v>12.952044994521234</v>
          </cell>
          <cell r="V9">
            <v>0.67342120141990736</v>
          </cell>
          <cell r="W9">
            <v>-90.273366945521772</v>
          </cell>
          <cell r="X9">
            <v>1.903746454801437E-2</v>
          </cell>
          <cell r="Y9">
            <v>0.88116903046611217</v>
          </cell>
          <cell r="Z9">
            <v>4.5705670807198229E-2</v>
          </cell>
          <cell r="AA9">
            <v>3.6853546584299237</v>
          </cell>
          <cell r="AB9">
            <v>0.28215688958460861</v>
          </cell>
          <cell r="AC9">
            <v>0.27375500572641709</v>
          </cell>
          <cell r="AD9">
            <v>0.12516284020848523</v>
          </cell>
          <cell r="AE9">
            <v>1.2179473340722136</v>
          </cell>
        </row>
        <row r="10">
          <cell r="A10">
            <v>9</v>
          </cell>
          <cell r="B10">
            <v>9</v>
          </cell>
          <cell r="C10">
            <v>9</v>
          </cell>
          <cell r="D10">
            <v>980046</v>
          </cell>
          <cell r="E10">
            <v>41641.037260879632</v>
          </cell>
          <cell r="F10">
            <v>71.88</v>
          </cell>
          <cell r="G10">
            <v>35.94</v>
          </cell>
          <cell r="H10">
            <v>-45</v>
          </cell>
          <cell r="I10">
            <v>-90.2</v>
          </cell>
          <cell r="J10">
            <v>12.5</v>
          </cell>
          <cell r="K10">
            <v>-169.48599999999999</v>
          </cell>
          <cell r="L10">
            <v>-15.725</v>
          </cell>
          <cell r="M10">
            <v>71.844999999999999</v>
          </cell>
          <cell r="N10">
            <v>0</v>
          </cell>
          <cell r="O10" t="str">
            <v>OFF</v>
          </cell>
          <cell r="P10">
            <v>32</v>
          </cell>
          <cell r="Q10">
            <v>120000</v>
          </cell>
          <cell r="R10">
            <v>564</v>
          </cell>
          <cell r="S10">
            <v>278</v>
          </cell>
          <cell r="T10">
            <v>34</v>
          </cell>
          <cell r="U10">
            <v>15.584201390009012</v>
          </cell>
          <cell r="V10">
            <v>0.76439997034514329</v>
          </cell>
          <cell r="W10">
            <v>-90.262848479826985</v>
          </cell>
          <cell r="X10">
            <v>1.789330427520221E-2</v>
          </cell>
          <cell r="Y10">
            <v>0.88952369105352669</v>
          </cell>
          <cell r="Z10">
            <v>4.238654929442999E-2</v>
          </cell>
          <cell r="AA10">
            <v>3.7282921536606608</v>
          </cell>
          <cell r="AB10">
            <v>0.30100437313051792</v>
          </cell>
          <cell r="AC10">
            <v>0.42718823948669071</v>
          </cell>
          <cell r="AD10">
            <v>0.13622434708134323</v>
          </cell>
          <cell r="AE10">
            <v>1.28228782513701</v>
          </cell>
        </row>
        <row r="11">
          <cell r="A11">
            <v>10</v>
          </cell>
          <cell r="B11">
            <v>10</v>
          </cell>
          <cell r="C11">
            <v>10</v>
          </cell>
          <cell r="D11">
            <v>980046</v>
          </cell>
          <cell r="E11">
            <v>41641.043905787039</v>
          </cell>
          <cell r="F11">
            <v>71.88</v>
          </cell>
          <cell r="G11">
            <v>35.94</v>
          </cell>
          <cell r="H11">
            <v>-45</v>
          </cell>
          <cell r="I11">
            <v>-90.2</v>
          </cell>
          <cell r="J11">
            <v>12.5</v>
          </cell>
          <cell r="K11">
            <v>-168.91300000000001</v>
          </cell>
          <cell r="L11">
            <v>-15.8</v>
          </cell>
          <cell r="M11">
            <v>60.78</v>
          </cell>
          <cell r="N11">
            <v>0</v>
          </cell>
          <cell r="O11" t="str">
            <v>OFF</v>
          </cell>
          <cell r="P11">
            <v>32</v>
          </cell>
          <cell r="Q11">
            <v>120000</v>
          </cell>
          <cell r="R11">
            <v>562</v>
          </cell>
          <cell r="S11">
            <v>267</v>
          </cell>
          <cell r="T11">
            <v>39</v>
          </cell>
          <cell r="U11">
            <v>14.620146220928477</v>
          </cell>
          <cell r="V11">
            <v>0.84844687949118736</v>
          </cell>
          <cell r="W11">
            <v>-90.30324147526926</v>
          </cell>
          <cell r="X11">
            <v>1.8662786568681183E-2</v>
          </cell>
          <cell r="Y11">
            <v>0.80415585840833492</v>
          </cell>
          <cell r="Z11">
            <v>4.4049325774787394E-2</v>
          </cell>
          <cell r="AA11">
            <v>3.4199102340048393</v>
          </cell>
          <cell r="AB11">
            <v>0.30848256589408513</v>
          </cell>
          <cell r="AC11">
            <v>0.35833974180844663</v>
          </cell>
          <cell r="AD11">
            <v>0.13971143760902555</v>
          </cell>
          <cell r="AE11">
            <v>1.4691191708091513</v>
          </cell>
        </row>
        <row r="12">
          <cell r="A12">
            <v>11</v>
          </cell>
          <cell r="B12">
            <v>11</v>
          </cell>
          <cell r="C12">
            <v>11</v>
          </cell>
          <cell r="D12">
            <v>980046</v>
          </cell>
          <cell r="E12">
            <v>41641.050521296296</v>
          </cell>
          <cell r="F12">
            <v>71.88</v>
          </cell>
          <cell r="G12">
            <v>35.94</v>
          </cell>
          <cell r="H12">
            <v>-45</v>
          </cell>
          <cell r="I12">
            <v>-90.2</v>
          </cell>
          <cell r="J12">
            <v>12.5</v>
          </cell>
          <cell r="K12">
            <v>-168.23</v>
          </cell>
          <cell r="L12">
            <v>-15.8</v>
          </cell>
          <cell r="M12">
            <v>50.97</v>
          </cell>
          <cell r="N12">
            <v>0</v>
          </cell>
          <cell r="O12" t="str">
            <v>OFF</v>
          </cell>
          <cell r="P12">
            <v>32</v>
          </cell>
          <cell r="Q12">
            <v>120000</v>
          </cell>
          <cell r="R12">
            <v>559</v>
          </cell>
          <cell r="S12">
            <v>286</v>
          </cell>
          <cell r="T12">
            <v>45</v>
          </cell>
          <cell r="U12">
            <v>16.412815017467938</v>
          </cell>
          <cell r="V12">
            <v>0.48272940231325523</v>
          </cell>
          <cell r="W12">
            <v>-90.316016349992196</v>
          </cell>
          <cell r="X12">
            <v>1.0581664209053716E-2</v>
          </cell>
          <cell r="Y12">
            <v>0.87680188830089389</v>
          </cell>
          <cell r="Z12">
            <v>2.5258980562488823E-2</v>
          </cell>
          <cell r="AA12">
            <v>3.8867640235037166</v>
          </cell>
          <cell r="AB12">
            <v>0.19751513864696726</v>
          </cell>
          <cell r="AC12">
            <v>0.28251290027522846</v>
          </cell>
          <cell r="AD12">
            <v>8.5041537969590644E-2</v>
          </cell>
          <cell r="AE12">
            <v>0.79903636470787365</v>
          </cell>
        </row>
        <row r="13">
          <cell r="A13">
            <v>22</v>
          </cell>
          <cell r="B13">
            <v>12</v>
          </cell>
          <cell r="C13">
            <v>22</v>
          </cell>
          <cell r="D13">
            <v>980046</v>
          </cell>
          <cell r="E13">
            <v>41641.057092476854</v>
          </cell>
          <cell r="F13">
            <v>71.88</v>
          </cell>
          <cell r="G13">
            <v>35.94</v>
          </cell>
          <cell r="H13">
            <v>-45</v>
          </cell>
          <cell r="I13">
            <v>-90.2</v>
          </cell>
          <cell r="J13">
            <v>12.5</v>
          </cell>
          <cell r="K13">
            <v>-165.88</v>
          </cell>
          <cell r="L13">
            <v>-15.8</v>
          </cell>
          <cell r="M13">
            <v>50.97</v>
          </cell>
          <cell r="N13">
            <v>0</v>
          </cell>
          <cell r="O13" t="str">
            <v>OFF</v>
          </cell>
          <cell r="P13">
            <v>32</v>
          </cell>
          <cell r="Q13">
            <v>120000</v>
          </cell>
          <cell r="R13">
            <v>559</v>
          </cell>
          <cell r="S13">
            <v>234</v>
          </cell>
          <cell r="T13">
            <v>43</v>
          </cell>
          <cell r="U13">
            <v>12.61567199550173</v>
          </cell>
          <cell r="V13">
            <v>0.56530281971080398</v>
          </cell>
          <cell r="W13">
            <v>-90.247098164287678</v>
          </cell>
          <cell r="X13">
            <v>1.5324205444716254E-2</v>
          </cell>
          <cell r="Y13">
            <v>0.828185233088645</v>
          </cell>
          <cell r="Z13">
            <v>3.6668577394420539E-2</v>
          </cell>
          <cell r="AA13">
            <v>3.8690186570195859</v>
          </cell>
          <cell r="AB13">
            <v>0.22807746952313707</v>
          </cell>
          <cell r="AC13">
            <v>0.25584837480004063</v>
          </cell>
          <cell r="AD13">
            <v>0.10291237971008771</v>
          </cell>
          <cell r="AE13">
            <v>1.0241113531633634</v>
          </cell>
        </row>
        <row r="14">
          <cell r="A14">
            <v>21</v>
          </cell>
          <cell r="B14">
            <v>13</v>
          </cell>
          <cell r="C14">
            <v>21</v>
          </cell>
          <cell r="D14">
            <v>980046</v>
          </cell>
          <cell r="E14">
            <v>41641.063655208331</v>
          </cell>
          <cell r="F14">
            <v>71.88</v>
          </cell>
          <cell r="G14">
            <v>35.94</v>
          </cell>
          <cell r="H14">
            <v>-45</v>
          </cell>
          <cell r="I14">
            <v>-90.2</v>
          </cell>
          <cell r="J14">
            <v>12.5</v>
          </cell>
          <cell r="K14">
            <v>-166.56299999999999</v>
          </cell>
          <cell r="L14">
            <v>-15.8</v>
          </cell>
          <cell r="M14">
            <v>60.78</v>
          </cell>
          <cell r="N14">
            <v>0</v>
          </cell>
          <cell r="O14" t="str">
            <v>OFF</v>
          </cell>
          <cell r="P14">
            <v>32</v>
          </cell>
          <cell r="Q14">
            <v>120000</v>
          </cell>
          <cell r="R14">
            <v>559</v>
          </cell>
          <cell r="S14">
            <v>239</v>
          </cell>
          <cell r="T14">
            <v>38</v>
          </cell>
          <cell r="U14">
            <v>12.969633411528775</v>
          </cell>
          <cell r="V14">
            <v>0.62680399517975172</v>
          </cell>
          <cell r="W14">
            <v>-90.278106952272324</v>
          </cell>
          <cell r="X14">
            <v>1.6422497853897589E-2</v>
          </cell>
          <cell r="Y14">
            <v>0.83466572946548123</v>
          </cell>
          <cell r="Z14">
            <v>3.9311193504191079E-2</v>
          </cell>
          <cell r="AA14">
            <v>3.3325548816785018</v>
          </cell>
          <cell r="AB14">
            <v>0.24018769810570195</v>
          </cell>
          <cell r="AC14">
            <v>0.43691968692636185</v>
          </cell>
          <cell r="AD14">
            <v>0.11062970744373055</v>
          </cell>
          <cell r="AE14">
            <v>1.1306797587234332</v>
          </cell>
        </row>
        <row r="15">
          <cell r="A15">
            <v>20</v>
          </cell>
          <cell r="B15">
            <v>14</v>
          </cell>
          <cell r="C15">
            <v>20</v>
          </cell>
          <cell r="D15">
            <v>980046</v>
          </cell>
          <cell r="E15">
            <v>41641.070223958333</v>
          </cell>
          <cell r="F15">
            <v>71.88</v>
          </cell>
          <cell r="G15">
            <v>35.94</v>
          </cell>
          <cell r="H15">
            <v>-45</v>
          </cell>
          <cell r="I15">
            <v>-90.2</v>
          </cell>
          <cell r="J15">
            <v>12.5</v>
          </cell>
          <cell r="K15">
            <v>-167.136</v>
          </cell>
          <cell r="L15">
            <v>-15.725</v>
          </cell>
          <cell r="M15">
            <v>71.844999999999999</v>
          </cell>
          <cell r="N15">
            <v>0</v>
          </cell>
          <cell r="O15" t="str">
            <v>OFF</v>
          </cell>
          <cell r="P15">
            <v>32</v>
          </cell>
          <cell r="Q15">
            <v>120000</v>
          </cell>
          <cell r="R15">
            <v>556</v>
          </cell>
          <cell r="S15">
            <v>233</v>
          </cell>
          <cell r="T15">
            <v>41</v>
          </cell>
          <cell r="U15">
            <v>12.105337344776748</v>
          </cell>
          <cell r="V15">
            <v>0.62780346011280574</v>
          </cell>
          <cell r="W15">
            <v>-90.250373010694261</v>
          </cell>
          <cell r="X15">
            <v>2.0525779398793645E-2</v>
          </cell>
          <cell r="Y15">
            <v>0.9283020995873591</v>
          </cell>
          <cell r="Z15">
            <v>5.0332115245768194E-2</v>
          </cell>
          <cell r="AA15">
            <v>4.0990154634112956</v>
          </cell>
          <cell r="AB15">
            <v>0.29262032415152062</v>
          </cell>
          <cell r="AC15">
            <v>0.40286978852377081</v>
          </cell>
          <cell r="AD15">
            <v>0.13057314597150368</v>
          </cell>
          <cell r="AE15">
            <v>1.1332530017587135</v>
          </cell>
        </row>
        <row r="16">
          <cell r="A16">
            <v>19</v>
          </cell>
          <cell r="B16">
            <v>15</v>
          </cell>
          <cell r="C16">
            <v>19</v>
          </cell>
          <cell r="D16">
            <v>980046</v>
          </cell>
          <cell r="E16">
            <v>41641.076761921293</v>
          </cell>
          <cell r="F16">
            <v>71.88</v>
          </cell>
          <cell r="G16">
            <v>35.94</v>
          </cell>
          <cell r="H16">
            <v>-45</v>
          </cell>
          <cell r="I16">
            <v>-90.2</v>
          </cell>
          <cell r="J16">
            <v>12.5</v>
          </cell>
          <cell r="K16">
            <v>-168.05699999999999</v>
          </cell>
          <cell r="L16">
            <v>-15.71</v>
          </cell>
          <cell r="M16">
            <v>81.954999999999998</v>
          </cell>
          <cell r="N16">
            <v>0</v>
          </cell>
          <cell r="O16" t="str">
            <v>OFF</v>
          </cell>
          <cell r="P16">
            <v>32</v>
          </cell>
          <cell r="Q16">
            <v>120000</v>
          </cell>
          <cell r="R16">
            <v>558</v>
          </cell>
          <cell r="S16">
            <v>226</v>
          </cell>
          <cell r="T16">
            <v>29</v>
          </cell>
          <cell r="U16">
            <v>13.314507020265726</v>
          </cell>
          <cell r="V16">
            <v>0.64927392632120784</v>
          </cell>
          <cell r="W16">
            <v>-90.188879367610099</v>
          </cell>
          <cell r="X16">
            <v>2.0192074045619724E-2</v>
          </cell>
          <cell r="Y16">
            <v>0.97072812488547633</v>
          </cell>
          <cell r="Z16">
            <v>4.9616133960524639E-2</v>
          </cell>
          <cell r="AA16">
            <v>3.8179219066404788</v>
          </cell>
          <cell r="AB16">
            <v>0.28687456407050066</v>
          </cell>
          <cell r="AC16">
            <v>0.52254811558654635</v>
          </cell>
          <cell r="AD16">
            <v>0.13445210787226006</v>
          </cell>
          <cell r="AE16">
            <v>1.1386103737953714</v>
          </cell>
        </row>
        <row r="17">
          <cell r="A17">
            <v>18</v>
          </cell>
          <cell r="B17">
            <v>16</v>
          </cell>
          <cell r="C17">
            <v>18</v>
          </cell>
          <cell r="D17">
            <v>980046</v>
          </cell>
          <cell r="E17">
            <v>41641.083325347223</v>
          </cell>
          <cell r="F17">
            <v>71.88</v>
          </cell>
          <cell r="G17">
            <v>35.94</v>
          </cell>
          <cell r="H17">
            <v>-45</v>
          </cell>
          <cell r="I17">
            <v>-90.2</v>
          </cell>
          <cell r="J17">
            <v>12.5</v>
          </cell>
          <cell r="K17">
            <v>-167.86099999999999</v>
          </cell>
          <cell r="L17">
            <v>-15.71</v>
          </cell>
          <cell r="M17">
            <v>90.885000000000005</v>
          </cell>
          <cell r="N17">
            <v>0</v>
          </cell>
          <cell r="O17" t="str">
            <v>OFF</v>
          </cell>
          <cell r="P17">
            <v>32</v>
          </cell>
          <cell r="Q17">
            <v>360000</v>
          </cell>
          <cell r="R17">
            <v>1681</v>
          </cell>
          <cell r="S17">
            <v>371</v>
          </cell>
          <cell r="T17">
            <v>122</v>
          </cell>
          <cell r="U17">
            <v>5.7956019001278944</v>
          </cell>
          <cell r="V17">
            <v>0.28621967052409791</v>
          </cell>
          <cell r="W17">
            <v>-90.181580935352756</v>
          </cell>
          <cell r="X17">
            <v>2.1852332300436667E-2</v>
          </cell>
          <cell r="Y17">
            <v>0.98639250325286754</v>
          </cell>
          <cell r="Z17">
            <v>5.6344168409892932E-2</v>
          </cell>
          <cell r="AA17">
            <v>3.9199340546869719</v>
          </cell>
          <cell r="AB17">
            <v>0.1617590514034265</v>
          </cell>
          <cell r="AC17">
            <v>0.41456785008423025</v>
          </cell>
          <cell r="AD17">
            <v>7.4805111743810632E-2</v>
          </cell>
          <cell r="AE17">
            <v>1.0973172538219664</v>
          </cell>
        </row>
        <row r="18">
          <cell r="A18">
            <v>17</v>
          </cell>
          <cell r="B18">
            <v>17</v>
          </cell>
          <cell r="C18">
            <v>17</v>
          </cell>
          <cell r="D18">
            <v>980046</v>
          </cell>
          <cell r="E18">
            <v>41641.102885763888</v>
          </cell>
          <cell r="F18">
            <v>71.88</v>
          </cell>
          <cell r="G18">
            <v>35.94</v>
          </cell>
          <cell r="H18">
            <v>-45</v>
          </cell>
          <cell r="I18">
            <v>-90.2</v>
          </cell>
          <cell r="J18">
            <v>12.5</v>
          </cell>
          <cell r="K18">
            <v>-166.21100000000001</v>
          </cell>
          <cell r="L18">
            <v>-15.625</v>
          </cell>
          <cell r="M18">
            <v>102.065</v>
          </cell>
          <cell r="N18">
            <v>0</v>
          </cell>
          <cell r="O18" t="str">
            <v>OFF</v>
          </cell>
          <cell r="P18">
            <v>32</v>
          </cell>
          <cell r="Q18">
            <v>120000</v>
          </cell>
          <cell r="R18">
            <v>564</v>
          </cell>
          <cell r="S18">
            <v>244</v>
          </cell>
          <cell r="T18">
            <v>37</v>
          </cell>
          <cell r="U18">
            <v>15.141778070908803</v>
          </cell>
          <cell r="V18">
            <v>0.81754480142238795</v>
          </cell>
          <cell r="W18">
            <v>-90.176451444461051</v>
          </cell>
          <cell r="X18">
            <v>2.2840398735074478E-2</v>
          </cell>
          <cell r="Y18">
            <v>1.0038226847107934</v>
          </cell>
          <cell r="Z18">
            <v>5.6215175136797829E-2</v>
          </cell>
          <cell r="AA18">
            <v>4.4036740989077261</v>
          </cell>
          <cell r="AB18">
            <v>0.37320589198863374</v>
          </cell>
          <cell r="AC18">
            <v>0.44661106747256812</v>
          </cell>
          <cell r="AD18">
            <v>0.16999151541444804</v>
          </cell>
          <cell r="AE18">
            <v>1.3444629506962589</v>
          </cell>
        </row>
        <row r="19">
          <cell r="A19">
            <v>16</v>
          </cell>
          <cell r="B19">
            <v>18</v>
          </cell>
          <cell r="C19">
            <v>16</v>
          </cell>
          <cell r="D19">
            <v>980046</v>
          </cell>
          <cell r="E19">
            <v>41641.109513194446</v>
          </cell>
          <cell r="F19">
            <v>71.88</v>
          </cell>
          <cell r="G19">
            <v>35.94</v>
          </cell>
          <cell r="H19">
            <v>-45</v>
          </cell>
          <cell r="I19">
            <v>-90.2</v>
          </cell>
          <cell r="J19">
            <v>12.5</v>
          </cell>
          <cell r="K19">
            <v>-166.405</v>
          </cell>
          <cell r="L19">
            <v>-15.625</v>
          </cell>
          <cell r="M19">
            <v>111.03</v>
          </cell>
          <cell r="N19">
            <v>0</v>
          </cell>
          <cell r="O19" t="str">
            <v>OFF</v>
          </cell>
          <cell r="P19">
            <v>32</v>
          </cell>
          <cell r="Q19">
            <v>120000</v>
          </cell>
          <cell r="R19">
            <v>565</v>
          </cell>
          <cell r="S19">
            <v>218</v>
          </cell>
          <cell r="T19">
            <v>33</v>
          </cell>
          <cell r="U19">
            <v>11.978046628685298</v>
          </cell>
          <cell r="V19">
            <v>0.51882824242211234</v>
          </cell>
          <cell r="W19">
            <v>-90.200199357698494</v>
          </cell>
          <cell r="X19">
            <v>1.7095769526975332E-2</v>
          </cell>
          <cell r="Y19">
            <v>0.92352314411955572</v>
          </cell>
          <cell r="Z19">
            <v>4.19222892791958E-2</v>
          </cell>
          <cell r="AA19">
            <v>3.7877106905965312</v>
          </cell>
          <cell r="AB19">
            <v>0.22657324693193165</v>
          </cell>
          <cell r="AC19">
            <v>0.76151649102602703</v>
          </cell>
          <cell r="AD19">
            <v>0.10977135624484945</v>
          </cell>
          <cell r="AE19">
            <v>0.92711634213595662</v>
          </cell>
        </row>
        <row r="20">
          <cell r="A20">
            <v>15</v>
          </cell>
          <cell r="B20">
            <v>19</v>
          </cell>
          <cell r="C20">
            <v>15</v>
          </cell>
          <cell r="D20">
            <v>980046</v>
          </cell>
          <cell r="E20">
            <v>41641.116152430557</v>
          </cell>
          <cell r="F20">
            <v>71.88</v>
          </cell>
          <cell r="G20">
            <v>35.94</v>
          </cell>
          <cell r="H20">
            <v>-45</v>
          </cell>
          <cell r="I20">
            <v>-90.2</v>
          </cell>
          <cell r="J20">
            <v>12.5</v>
          </cell>
          <cell r="K20">
            <v>-166.209</v>
          </cell>
          <cell r="L20">
            <v>-15.62</v>
          </cell>
          <cell r="M20">
            <v>120.44</v>
          </cell>
          <cell r="N20">
            <v>0</v>
          </cell>
          <cell r="O20" t="str">
            <v>OFF</v>
          </cell>
          <cell r="P20">
            <v>32</v>
          </cell>
          <cell r="Q20">
            <v>120000</v>
          </cell>
          <cell r="R20">
            <v>561</v>
          </cell>
          <cell r="S20">
            <v>211</v>
          </cell>
          <cell r="T20">
            <v>40</v>
          </cell>
          <cell r="U20">
            <v>11.644910525382688</v>
          </cell>
          <cell r="V20">
            <v>0.66797303798742214</v>
          </cell>
          <cell r="W20">
            <v>-90.215511597282912</v>
          </cell>
          <cell r="X20">
            <v>2.3446504361449787E-2</v>
          </cell>
          <cell r="Y20">
            <v>0.96664083762189656</v>
          </cell>
          <cell r="Z20">
            <v>5.8713565112671361E-2</v>
          </cell>
          <cell r="AA20">
            <v>4.1661398533547613</v>
          </cell>
          <cell r="AB20">
            <v>0.31670205631583764</v>
          </cell>
          <cell r="AC20">
            <v>0.42318824044203679</v>
          </cell>
          <cell r="AD20">
            <v>0.14328823497451412</v>
          </cell>
          <cell r="AE20">
            <v>1.203211837365767</v>
          </cell>
        </row>
        <row r="21">
          <cell r="A21">
            <v>14</v>
          </cell>
          <cell r="B21">
            <v>20</v>
          </cell>
          <cell r="C21">
            <v>14</v>
          </cell>
          <cell r="D21">
            <v>980046</v>
          </cell>
          <cell r="E21">
            <v>41641.122749074071</v>
          </cell>
          <cell r="F21">
            <v>71.88</v>
          </cell>
          <cell r="G21">
            <v>35.94</v>
          </cell>
          <cell r="H21">
            <v>-45</v>
          </cell>
          <cell r="I21">
            <v>-90.2</v>
          </cell>
          <cell r="J21">
            <v>12.5</v>
          </cell>
          <cell r="K21">
            <v>-167.38399999999999</v>
          </cell>
          <cell r="L21">
            <v>-15.58</v>
          </cell>
          <cell r="M21">
            <v>131.32</v>
          </cell>
          <cell r="N21">
            <v>0</v>
          </cell>
          <cell r="O21" t="str">
            <v>OFF</v>
          </cell>
          <cell r="P21">
            <v>32</v>
          </cell>
          <cell r="Q21">
            <v>120000</v>
          </cell>
          <cell r="R21">
            <v>556</v>
          </cell>
          <cell r="S21">
            <v>222</v>
          </cell>
          <cell r="T21">
            <v>43</v>
          </cell>
          <cell r="U21">
            <v>11.624627488082842</v>
          </cell>
          <cell r="V21">
            <v>0.59977132772468811</v>
          </cell>
          <cell r="W21">
            <v>-90.258121220498921</v>
          </cell>
          <cell r="X21">
            <v>1.8047185764263569E-2</v>
          </cell>
          <cell r="Y21">
            <v>0.83922293934957515</v>
          </cell>
          <cell r="Z21">
            <v>4.3432391560025381E-2</v>
          </cell>
          <cell r="AA21">
            <v>3.8802356503392952</v>
          </cell>
          <cell r="AB21">
            <v>0.25464239412342193</v>
          </cell>
          <cell r="AC21">
            <v>0.22822394558902157</v>
          </cell>
          <cell r="AD21">
            <v>0.11378305743972231</v>
          </cell>
          <cell r="AE21">
            <v>1.1188764501181365</v>
          </cell>
        </row>
        <row r="22">
          <cell r="A22">
            <v>13</v>
          </cell>
          <cell r="B22">
            <v>21</v>
          </cell>
          <cell r="C22">
            <v>13</v>
          </cell>
          <cell r="D22">
            <v>980046</v>
          </cell>
          <cell r="E22">
            <v>41641.129282638889</v>
          </cell>
          <cell r="F22">
            <v>71.88</v>
          </cell>
          <cell r="G22">
            <v>35.94</v>
          </cell>
          <cell r="H22">
            <v>-45</v>
          </cell>
          <cell r="I22">
            <v>-90.2</v>
          </cell>
          <cell r="J22">
            <v>12.5</v>
          </cell>
          <cell r="K22">
            <v>-167.24100000000001</v>
          </cell>
          <cell r="L22">
            <v>-15.58</v>
          </cell>
          <cell r="M22">
            <v>141.60499999999999</v>
          </cell>
          <cell r="N22">
            <v>0</v>
          </cell>
          <cell r="O22" t="str">
            <v>OFF</v>
          </cell>
          <cell r="P22">
            <v>32</v>
          </cell>
          <cell r="Q22">
            <v>120000</v>
          </cell>
          <cell r="R22">
            <v>562</v>
          </cell>
          <cell r="S22">
            <v>261</v>
          </cell>
          <cell r="T22">
            <v>36</v>
          </cell>
          <cell r="U22">
            <v>13.042337781614393</v>
          </cell>
          <cell r="V22">
            <v>0.67672373333093472</v>
          </cell>
          <cell r="W22">
            <v>-90.261397170563711</v>
          </cell>
          <cell r="X22">
            <v>1.7007717915967269E-2</v>
          </cell>
          <cell r="Y22">
            <v>0.81793943363851584</v>
          </cell>
          <cell r="Z22">
            <v>4.0943550899405337E-2</v>
          </cell>
          <cell r="AA22">
            <v>3.2208925573251124</v>
          </cell>
          <cell r="AB22">
            <v>0.24511138578817354</v>
          </cell>
          <cell r="AC22">
            <v>0.52705712069390831</v>
          </cell>
          <cell r="AD22">
            <v>0.11535418902541181</v>
          </cell>
          <cell r="AE22">
            <v>1.2083684340018361</v>
          </cell>
        </row>
        <row r="23">
          <cell r="A23">
            <v>12</v>
          </cell>
          <cell r="B23">
            <v>22</v>
          </cell>
          <cell r="C23">
            <v>12</v>
          </cell>
          <cell r="D23">
            <v>980046</v>
          </cell>
          <cell r="E23">
            <v>41641.13588923611</v>
          </cell>
          <cell r="F23">
            <v>71.88</v>
          </cell>
          <cell r="G23">
            <v>35.94</v>
          </cell>
          <cell r="H23">
            <v>-45</v>
          </cell>
          <cell r="I23">
            <v>-90.2</v>
          </cell>
          <cell r="J23">
            <v>12.5</v>
          </cell>
          <cell r="K23">
            <v>-167.67099999999999</v>
          </cell>
          <cell r="L23">
            <v>-15.54</v>
          </cell>
          <cell r="M23">
            <v>150</v>
          </cell>
          <cell r="N23">
            <v>0</v>
          </cell>
          <cell r="O23" t="str">
            <v>OFF</v>
          </cell>
          <cell r="P23">
            <v>32</v>
          </cell>
          <cell r="Q23">
            <v>120000</v>
          </cell>
          <cell r="R23">
            <v>559</v>
          </cell>
          <cell r="S23">
            <v>262</v>
          </cell>
          <cell r="T23">
            <v>35</v>
          </cell>
          <cell r="U23">
            <v>12.692398811696997</v>
          </cell>
          <cell r="V23">
            <v>0.68902519553866659</v>
          </cell>
          <cell r="W23">
            <v>-90.272984199102737</v>
          </cell>
          <cell r="X23">
            <v>1.7216547197109227E-2</v>
          </cell>
          <cell r="Y23">
            <v>0.78003581353668971</v>
          </cell>
          <cell r="Z23">
            <v>4.0632392931704363E-2</v>
          </cell>
          <cell r="AA23">
            <v>3.0985064695555407</v>
          </cell>
          <cell r="AB23">
            <v>0.24503581591307311</v>
          </cell>
          <cell r="AC23">
            <v>0.43291222388923267</v>
          </cell>
          <cell r="AD23">
            <v>0.11438470661737883</v>
          </cell>
          <cell r="AE23">
            <v>1.2696663132586035</v>
          </cell>
        </row>
        <row r="24">
          <cell r="A24">
            <v>23</v>
          </cell>
          <cell r="B24">
            <v>23</v>
          </cell>
          <cell r="C24">
            <v>23</v>
          </cell>
          <cell r="D24">
            <v>980046</v>
          </cell>
          <cell r="E24">
            <v>41641.142472222222</v>
          </cell>
          <cell r="F24">
            <v>71.88</v>
          </cell>
          <cell r="G24">
            <v>35.94</v>
          </cell>
          <cell r="H24">
            <v>-45</v>
          </cell>
          <cell r="I24">
            <v>-90.2</v>
          </cell>
          <cell r="J24">
            <v>12.5</v>
          </cell>
          <cell r="K24">
            <v>-169.911</v>
          </cell>
          <cell r="L24">
            <v>-15.71</v>
          </cell>
          <cell r="M24">
            <v>90.885000000000005</v>
          </cell>
          <cell r="N24">
            <v>0</v>
          </cell>
          <cell r="O24" t="str">
            <v>OFF</v>
          </cell>
          <cell r="P24">
            <v>32</v>
          </cell>
          <cell r="Q24">
            <v>360000</v>
          </cell>
          <cell r="R24">
            <v>1680</v>
          </cell>
          <cell r="S24">
            <v>422</v>
          </cell>
          <cell r="T24">
            <v>122</v>
          </cell>
          <cell r="U24">
            <v>6.9803582892992209</v>
          </cell>
          <cell r="V24">
            <v>0.24496848939737234</v>
          </cell>
          <cell r="W24">
            <v>-90.196542208618879</v>
          </cell>
          <cell r="X24">
            <v>1.4653358881329041E-2</v>
          </cell>
          <cell r="Y24">
            <v>0.95211964159243889</v>
          </cell>
          <cell r="Z24">
            <v>3.7209435013922515E-2</v>
          </cell>
          <cell r="AA24">
            <v>3.7028826434937314</v>
          </cell>
          <cell r="AB24">
            <v>0.12687209266374244</v>
          </cell>
          <cell r="AC24">
            <v>0.47835386724568074</v>
          </cell>
          <cell r="AD24">
            <v>5.9004528377134213E-2</v>
          </cell>
          <cell r="AE24">
            <v>0.9036351859687719</v>
          </cell>
        </row>
        <row r="25">
          <cell r="A25">
            <v>24</v>
          </cell>
          <cell r="B25">
            <v>24</v>
          </cell>
          <cell r="C25">
            <v>24</v>
          </cell>
          <cell r="D25">
            <v>980046</v>
          </cell>
          <cell r="E25">
            <v>41641.162071296298</v>
          </cell>
          <cell r="F25">
            <v>71.88</v>
          </cell>
          <cell r="G25">
            <v>35.94</v>
          </cell>
          <cell r="H25">
            <v>-45</v>
          </cell>
          <cell r="I25">
            <v>-90.2</v>
          </cell>
          <cell r="J25">
            <v>12.5</v>
          </cell>
          <cell r="K25">
            <v>-169.61099999999999</v>
          </cell>
          <cell r="L25">
            <v>-15.71</v>
          </cell>
          <cell r="M25">
            <v>90.885000000000005</v>
          </cell>
          <cell r="N25">
            <v>0</v>
          </cell>
          <cell r="O25" t="str">
            <v>OFF</v>
          </cell>
          <cell r="P25">
            <v>32</v>
          </cell>
          <cell r="Q25">
            <v>360000</v>
          </cell>
          <cell r="R25">
            <v>1672</v>
          </cell>
          <cell r="S25">
            <v>468</v>
          </cell>
          <cell r="T25">
            <v>123</v>
          </cell>
          <cell r="U25">
            <v>7.8192028803645268</v>
          </cell>
          <cell r="V25">
            <v>0.2879230382331508</v>
          </cell>
          <cell r="W25">
            <v>-90.178524991673825</v>
          </cell>
          <cell r="X25">
            <v>1.5838829863712555E-2</v>
          </cell>
          <cell r="Y25">
            <v>0.98232150978813348</v>
          </cell>
          <cell r="Z25">
            <v>4.0367965721347626E-2</v>
          </cell>
          <cell r="AA25">
            <v>3.9526414620740637</v>
          </cell>
          <cell r="AB25">
            <v>0.14907094635490689</v>
          </cell>
          <cell r="AC25">
            <v>0.56185595343817207</v>
          </cell>
          <cell r="AD25">
            <v>7.0164819144600515E-2</v>
          </cell>
          <cell r="AE25">
            <v>1.0073006316571014</v>
          </cell>
        </row>
        <row r="26">
          <cell r="A26">
            <v>25</v>
          </cell>
          <cell r="B26">
            <v>25</v>
          </cell>
          <cell r="C26">
            <v>25</v>
          </cell>
          <cell r="D26">
            <v>980046</v>
          </cell>
          <cell r="E26">
            <v>41641.181514699078</v>
          </cell>
          <cell r="F26">
            <v>71.88</v>
          </cell>
          <cell r="G26">
            <v>35.94</v>
          </cell>
          <cell r="H26">
            <v>-45</v>
          </cell>
          <cell r="I26">
            <v>-90.2</v>
          </cell>
          <cell r="J26">
            <v>12.5</v>
          </cell>
          <cell r="K26">
            <v>-169.31100000000001</v>
          </cell>
          <cell r="L26">
            <v>-15.71</v>
          </cell>
          <cell r="M26">
            <v>90.885000000000005</v>
          </cell>
          <cell r="N26">
            <v>0</v>
          </cell>
          <cell r="O26" t="str">
            <v>OFF</v>
          </cell>
          <cell r="P26">
            <v>32</v>
          </cell>
          <cell r="Q26">
            <v>360000</v>
          </cell>
          <cell r="R26">
            <v>1684</v>
          </cell>
          <cell r="S26">
            <v>438</v>
          </cell>
          <cell r="T26">
            <v>109</v>
          </cell>
          <cell r="U26">
            <v>7.3390528753764164</v>
          </cell>
          <cell r="V26">
            <v>0.28615385624350476</v>
          </cell>
          <cell r="W26">
            <v>-90.170228461715865</v>
          </cell>
          <cell r="X26">
            <v>1.563271501399615E-2</v>
          </cell>
          <cell r="Y26">
            <v>0.92339375942347268</v>
          </cell>
          <cell r="Z26">
            <v>3.9046427117121432E-2</v>
          </cell>
          <cell r="AA26">
            <v>3.4470807422040299</v>
          </cell>
          <cell r="AB26">
            <v>0.1365250445898569</v>
          </cell>
          <cell r="AC26">
            <v>0.56958323909994824</v>
          </cell>
          <cell r="AD26">
            <v>6.5948579983643674E-2</v>
          </cell>
          <cell r="AE26">
            <v>1.0476157270307267</v>
          </cell>
        </row>
        <row r="27">
          <cell r="A27">
            <v>26</v>
          </cell>
          <cell r="B27">
            <v>26</v>
          </cell>
          <cell r="C27">
            <v>26</v>
          </cell>
          <cell r="D27">
            <v>980046</v>
          </cell>
          <cell r="E27">
            <v>41641.201116898148</v>
          </cell>
          <cell r="F27">
            <v>71.88</v>
          </cell>
          <cell r="G27">
            <v>35.94</v>
          </cell>
          <cell r="H27">
            <v>-45</v>
          </cell>
          <cell r="I27">
            <v>-90.2</v>
          </cell>
          <cell r="J27">
            <v>12.5</v>
          </cell>
          <cell r="K27">
            <v>-169.011</v>
          </cell>
          <cell r="L27">
            <v>-15.71</v>
          </cell>
          <cell r="M27">
            <v>90.885000000000005</v>
          </cell>
          <cell r="N27">
            <v>0</v>
          </cell>
          <cell r="O27" t="str">
            <v>OFF</v>
          </cell>
          <cell r="P27">
            <v>32</v>
          </cell>
          <cell r="Q27">
            <v>360000</v>
          </cell>
          <cell r="R27">
            <v>1678</v>
          </cell>
          <cell r="S27">
            <v>388</v>
          </cell>
          <cell r="T27">
            <v>127</v>
          </cell>
          <cell r="U27">
            <v>6.0005099976980443</v>
          </cell>
          <cell r="V27">
            <v>0.25571436770493111</v>
          </cell>
          <cell r="W27">
            <v>-90.160484738520353</v>
          </cell>
          <cell r="X27">
            <v>2.0230750978614469E-2</v>
          </cell>
          <cell r="Y27">
            <v>1.0450480708419929</v>
          </cell>
          <cell r="Z27">
            <v>5.2498962745557626E-2</v>
          </cell>
          <cell r="AA27">
            <v>4.0966501019108321</v>
          </cell>
          <cell r="AB27">
            <v>0.15105793454282729</v>
          </cell>
          <cell r="AC27">
            <v>0.5046339044387198</v>
          </cell>
          <cell r="AD27">
            <v>7.021053351906581E-2</v>
          </cell>
          <cell r="AE27">
            <v>0.94994479870463178</v>
          </cell>
        </row>
        <row r="28">
          <cell r="A28">
            <v>27</v>
          </cell>
          <cell r="B28">
            <v>27</v>
          </cell>
          <cell r="C28">
            <v>27</v>
          </cell>
          <cell r="D28">
            <v>980046</v>
          </cell>
          <cell r="E28">
            <v>41641.22063275463</v>
          </cell>
          <cell r="F28">
            <v>71.88</v>
          </cell>
          <cell r="G28">
            <v>35.94</v>
          </cell>
          <cell r="H28">
            <v>-45</v>
          </cell>
          <cell r="I28">
            <v>-90.2</v>
          </cell>
          <cell r="J28">
            <v>12.5</v>
          </cell>
          <cell r="K28">
            <v>-168.71100000000001</v>
          </cell>
          <cell r="L28">
            <v>-15.71</v>
          </cell>
          <cell r="M28">
            <v>90.885000000000005</v>
          </cell>
          <cell r="N28">
            <v>0</v>
          </cell>
          <cell r="O28" t="str">
            <v>OFF</v>
          </cell>
          <cell r="P28">
            <v>32</v>
          </cell>
          <cell r="Q28">
            <v>360000</v>
          </cell>
          <cell r="R28">
            <v>1682</v>
          </cell>
          <cell r="S28">
            <v>380</v>
          </cell>
          <cell r="T28">
            <v>113</v>
          </cell>
          <cell r="U28">
            <v>5.8732138978609143</v>
          </cell>
          <cell r="V28">
            <v>0.27799627625298251</v>
          </cell>
          <cell r="W28">
            <v>-90.190304436440599</v>
          </cell>
          <cell r="X28">
            <v>2.1803482989959298E-2</v>
          </cell>
          <cell r="Y28">
            <v>1.0213273367473314</v>
          </cell>
          <cell r="Z28">
            <v>5.6445903193024352E-2</v>
          </cell>
          <cell r="AA28">
            <v>3.8048106291990003</v>
          </cell>
          <cell r="AB28">
            <v>0.16062917954091463</v>
          </cell>
          <cell r="AC28">
            <v>0.55397875776634142</v>
          </cell>
          <cell r="AD28">
            <v>7.4233918714753974E-2</v>
          </cell>
          <cell r="AE28">
            <v>1.0524374395081686</v>
          </cell>
        </row>
        <row r="29">
          <cell r="A29">
            <v>28</v>
          </cell>
          <cell r="B29">
            <v>28</v>
          </cell>
          <cell r="C29">
            <v>28</v>
          </cell>
          <cell r="D29">
            <v>980046</v>
          </cell>
          <cell r="E29">
            <v>41641.240190509256</v>
          </cell>
          <cell r="F29">
            <v>71.88</v>
          </cell>
          <cell r="G29">
            <v>35.94</v>
          </cell>
          <cell r="H29">
            <v>-45</v>
          </cell>
          <cell r="I29">
            <v>-90.2</v>
          </cell>
          <cell r="J29">
            <v>12.5</v>
          </cell>
          <cell r="K29">
            <v>-168.411</v>
          </cell>
          <cell r="L29">
            <v>-15.71</v>
          </cell>
          <cell r="M29">
            <v>90.885000000000005</v>
          </cell>
          <cell r="N29">
            <v>0</v>
          </cell>
          <cell r="O29" t="str">
            <v>OFF</v>
          </cell>
          <cell r="P29">
            <v>32</v>
          </cell>
          <cell r="Q29">
            <v>360000</v>
          </cell>
          <cell r="R29">
            <v>1677</v>
          </cell>
          <cell r="S29">
            <v>397</v>
          </cell>
          <cell r="T29">
            <v>116</v>
          </cell>
          <cell r="U29">
            <v>5.5657534615683399</v>
          </cell>
          <cell r="V29">
            <v>0.33429560277559545</v>
          </cell>
          <cell r="W29">
            <v>-90.19451227301721</v>
          </cell>
          <cell r="X29">
            <v>2.6356489372505936E-2</v>
          </cell>
          <cell r="Y29">
            <v>0.98139206801510659</v>
          </cell>
          <cell r="Z29">
            <v>6.7869592334896381E-2</v>
          </cell>
          <cell r="AA29">
            <v>3.948700695413069</v>
          </cell>
          <cell r="AB29">
            <v>0.18920733757216343</v>
          </cell>
          <cell r="AC29">
            <v>0.47655582464646479</v>
          </cell>
          <cell r="AD29">
            <v>8.7536089474111442E-2</v>
          </cell>
          <cell r="AE29">
            <v>1.2808874042995313</v>
          </cell>
        </row>
        <row r="30">
          <cell r="A30">
            <v>29</v>
          </cell>
          <cell r="B30">
            <v>29</v>
          </cell>
          <cell r="C30">
            <v>29</v>
          </cell>
          <cell r="D30">
            <v>980046</v>
          </cell>
          <cell r="E30">
            <v>41641.259747337965</v>
          </cell>
          <cell r="F30">
            <v>71.88</v>
          </cell>
          <cell r="G30">
            <v>35.94</v>
          </cell>
          <cell r="H30">
            <v>-45</v>
          </cell>
          <cell r="I30">
            <v>-90.2</v>
          </cell>
          <cell r="J30">
            <v>12.5</v>
          </cell>
          <cell r="K30">
            <v>-168.11099999999999</v>
          </cell>
          <cell r="L30">
            <v>-15.71</v>
          </cell>
          <cell r="M30">
            <v>90.885000000000005</v>
          </cell>
          <cell r="N30">
            <v>0</v>
          </cell>
          <cell r="O30" t="str">
            <v>OFF</v>
          </cell>
          <cell r="P30">
            <v>32</v>
          </cell>
          <cell r="Q30">
            <v>360000</v>
          </cell>
          <cell r="R30">
            <v>1692</v>
          </cell>
          <cell r="S30">
            <v>394</v>
          </cell>
          <cell r="T30">
            <v>116</v>
          </cell>
          <cell r="U30">
            <v>5.8575621102129247</v>
          </cell>
          <cell r="V30">
            <v>0.35329895936704026</v>
          </cell>
          <cell r="W30">
            <v>-90.185752668422239</v>
          </cell>
          <cell r="X30">
            <v>2.9668673109025927E-2</v>
          </cell>
          <cell r="Y30">
            <v>1.0964595351397275</v>
          </cell>
          <cell r="Z30">
            <v>7.9091572404251589E-2</v>
          </cell>
          <cell r="AA30">
            <v>4.173470167876272</v>
          </cell>
          <cell r="AB30">
            <v>0.21956140761667958</v>
          </cell>
          <cell r="AC30">
            <v>0.53335827527846447</v>
          </cell>
          <cell r="AD30">
            <v>9.9210216294360401E-2</v>
          </cell>
          <cell r="AE30">
            <v>1.2924113587012365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0"/>
  <sheetViews>
    <sheetView workbookViewId="0"/>
  </sheetViews>
  <sheetFormatPr defaultRowHeight="15"/>
  <sheetData>
    <row r="1" spans="1:15">
      <c r="A1" t="s">
        <v>44</v>
      </c>
      <c r="B1">
        <v>980055</v>
      </c>
      <c r="E1" t="s">
        <v>12</v>
      </c>
      <c r="F1" t="s">
        <v>13</v>
      </c>
      <c r="G1" t="s">
        <v>14</v>
      </c>
      <c r="H1" t="s">
        <v>15</v>
      </c>
      <c r="I1" t="s">
        <v>16</v>
      </c>
      <c r="J1" t="s">
        <v>17</v>
      </c>
      <c r="K1" t="s">
        <v>18</v>
      </c>
      <c r="L1" t="s">
        <v>19</v>
      </c>
      <c r="M1" t="s">
        <v>20</v>
      </c>
      <c r="N1" t="s">
        <v>21</v>
      </c>
      <c r="O1" t="s">
        <v>22</v>
      </c>
    </row>
    <row r="2" spans="1:15">
      <c r="A2" t="s">
        <v>55</v>
      </c>
      <c r="B2">
        <v>29</v>
      </c>
      <c r="E2">
        <v>1</v>
      </c>
      <c r="F2">
        <v>5</v>
      </c>
      <c r="G2">
        <v>15</v>
      </c>
      <c r="H2">
        <v>19</v>
      </c>
      <c r="I2">
        <v>50</v>
      </c>
      <c r="J2">
        <v>2</v>
      </c>
      <c r="K2">
        <v>5</v>
      </c>
      <c r="L2">
        <v>4</v>
      </c>
      <c r="M2">
        <v>3</v>
      </c>
      <c r="N2" t="s">
        <v>17</v>
      </c>
      <c r="O2">
        <v>8</v>
      </c>
    </row>
    <row r="3" spans="1:15">
      <c r="A3" t="s">
        <v>45</v>
      </c>
      <c r="B3" t="s">
        <v>46</v>
      </c>
      <c r="E3">
        <v>2</v>
      </c>
      <c r="F3">
        <v>55</v>
      </c>
      <c r="G3">
        <v>65</v>
      </c>
      <c r="H3">
        <v>69</v>
      </c>
      <c r="I3">
        <v>100</v>
      </c>
      <c r="J3">
        <v>2</v>
      </c>
      <c r="K3">
        <v>5</v>
      </c>
      <c r="L3">
        <v>4</v>
      </c>
      <c r="M3">
        <v>3</v>
      </c>
      <c r="N3" t="s">
        <v>17</v>
      </c>
      <c r="O3">
        <v>8</v>
      </c>
    </row>
    <row r="4" spans="1:15">
      <c r="A4" t="s">
        <v>53</v>
      </c>
      <c r="B4">
        <v>1450</v>
      </c>
      <c r="E4">
        <v>3</v>
      </c>
      <c r="F4">
        <v>105</v>
      </c>
      <c r="G4">
        <v>115</v>
      </c>
      <c r="H4">
        <v>119</v>
      </c>
      <c r="I4">
        <v>150</v>
      </c>
      <c r="J4">
        <v>2</v>
      </c>
      <c r="K4">
        <v>5</v>
      </c>
      <c r="L4">
        <v>4</v>
      </c>
      <c r="M4">
        <v>3</v>
      </c>
      <c r="N4" t="s">
        <v>17</v>
      </c>
      <c r="O4">
        <v>8</v>
      </c>
    </row>
    <row r="5" spans="1:15">
      <c r="A5" t="s">
        <v>47</v>
      </c>
      <c r="B5">
        <v>19</v>
      </c>
      <c r="E5">
        <v>4</v>
      </c>
      <c r="F5">
        <v>155</v>
      </c>
      <c r="G5">
        <v>165</v>
      </c>
      <c r="H5">
        <v>169</v>
      </c>
      <c r="I5">
        <v>200</v>
      </c>
      <c r="J5">
        <v>2</v>
      </c>
      <c r="K5">
        <v>5</v>
      </c>
      <c r="L5">
        <v>4</v>
      </c>
      <c r="M5">
        <v>3</v>
      </c>
      <c r="N5" t="s">
        <v>17</v>
      </c>
      <c r="O5">
        <v>8</v>
      </c>
    </row>
    <row r="6" spans="1:15">
      <c r="A6" t="s">
        <v>48</v>
      </c>
      <c r="B6">
        <v>5</v>
      </c>
      <c r="E6">
        <v>5</v>
      </c>
      <c r="F6">
        <v>205</v>
      </c>
      <c r="G6">
        <v>215</v>
      </c>
      <c r="H6">
        <v>219</v>
      </c>
      <c r="I6">
        <v>250</v>
      </c>
      <c r="J6">
        <v>2</v>
      </c>
      <c r="K6">
        <v>5</v>
      </c>
      <c r="L6">
        <v>4</v>
      </c>
      <c r="M6">
        <v>3</v>
      </c>
      <c r="N6" t="s">
        <v>17</v>
      </c>
      <c r="O6">
        <v>8</v>
      </c>
    </row>
    <row r="7" spans="1:15">
      <c r="A7" t="s">
        <v>49</v>
      </c>
      <c r="B7">
        <v>13</v>
      </c>
      <c r="E7">
        <v>6</v>
      </c>
      <c r="F7">
        <v>255</v>
      </c>
      <c r="G7">
        <v>265</v>
      </c>
      <c r="H7">
        <v>269</v>
      </c>
      <c r="I7">
        <v>300</v>
      </c>
      <c r="J7">
        <v>2</v>
      </c>
      <c r="K7">
        <v>5</v>
      </c>
      <c r="L7">
        <v>4</v>
      </c>
      <c r="M7">
        <v>3</v>
      </c>
      <c r="N7" t="s">
        <v>17</v>
      </c>
      <c r="O7">
        <v>8</v>
      </c>
    </row>
    <row r="8" spans="1:15">
      <c r="A8" t="s">
        <v>50</v>
      </c>
      <c r="B8">
        <v>0</v>
      </c>
      <c r="E8">
        <v>7</v>
      </c>
      <c r="F8">
        <v>305</v>
      </c>
      <c r="G8">
        <v>315</v>
      </c>
      <c r="H8">
        <v>319</v>
      </c>
      <c r="I8">
        <v>350</v>
      </c>
      <c r="J8">
        <v>2</v>
      </c>
      <c r="K8">
        <v>5</v>
      </c>
      <c r="L8">
        <v>4</v>
      </c>
      <c r="M8">
        <v>3</v>
      </c>
      <c r="N8" t="s">
        <v>17</v>
      </c>
      <c r="O8">
        <v>8</v>
      </c>
    </row>
    <row r="9" spans="1:15">
      <c r="A9" t="s">
        <v>51</v>
      </c>
      <c r="B9" t="s">
        <v>52</v>
      </c>
      <c r="E9">
        <v>8</v>
      </c>
      <c r="F9">
        <v>355</v>
      </c>
      <c r="G9">
        <v>365</v>
      </c>
      <c r="H9">
        <v>369</v>
      </c>
      <c r="I9">
        <v>400</v>
      </c>
      <c r="J9">
        <v>2</v>
      </c>
      <c r="K9">
        <v>5</v>
      </c>
      <c r="L9">
        <v>4</v>
      </c>
      <c r="M9">
        <v>3</v>
      </c>
      <c r="N9" t="s">
        <v>17</v>
      </c>
      <c r="O9">
        <v>8</v>
      </c>
    </row>
    <row r="10" spans="1:15">
      <c r="E10">
        <v>9</v>
      </c>
      <c r="F10">
        <v>405</v>
      </c>
      <c r="G10">
        <v>415</v>
      </c>
      <c r="H10">
        <v>419</v>
      </c>
      <c r="I10">
        <v>450</v>
      </c>
      <c r="J10">
        <v>2</v>
      </c>
      <c r="K10">
        <v>5</v>
      </c>
      <c r="L10">
        <v>4</v>
      </c>
      <c r="M10">
        <v>3</v>
      </c>
      <c r="N10" t="s">
        <v>17</v>
      </c>
      <c r="O10">
        <v>8</v>
      </c>
    </row>
    <row r="11" spans="1:15">
      <c r="E11">
        <v>10</v>
      </c>
      <c r="F11">
        <v>455</v>
      </c>
      <c r="G11">
        <v>465</v>
      </c>
      <c r="H11">
        <v>469</v>
      </c>
      <c r="I11">
        <v>500</v>
      </c>
      <c r="J11">
        <v>2</v>
      </c>
      <c r="K11">
        <v>5</v>
      </c>
      <c r="L11">
        <v>4</v>
      </c>
      <c r="M11">
        <v>3</v>
      </c>
      <c r="N11" t="s">
        <v>17</v>
      </c>
      <c r="O11">
        <v>8</v>
      </c>
    </row>
    <row r="12" spans="1:15">
      <c r="E12">
        <v>11</v>
      </c>
      <c r="F12">
        <v>505</v>
      </c>
      <c r="G12">
        <v>515</v>
      </c>
      <c r="H12">
        <v>519</v>
      </c>
      <c r="I12">
        <v>550</v>
      </c>
      <c r="J12">
        <v>2</v>
      </c>
      <c r="K12">
        <v>5</v>
      </c>
      <c r="L12">
        <v>4</v>
      </c>
      <c r="M12">
        <v>3</v>
      </c>
      <c r="N12" t="s">
        <v>17</v>
      </c>
      <c r="O12">
        <v>8</v>
      </c>
    </row>
    <row r="13" spans="1:15">
      <c r="E13">
        <v>12</v>
      </c>
      <c r="F13">
        <v>555</v>
      </c>
      <c r="G13">
        <v>565</v>
      </c>
      <c r="H13">
        <v>569</v>
      </c>
      <c r="I13">
        <v>600</v>
      </c>
      <c r="J13">
        <v>2</v>
      </c>
      <c r="K13">
        <v>5</v>
      </c>
      <c r="L13">
        <v>4</v>
      </c>
      <c r="M13">
        <v>3</v>
      </c>
      <c r="N13" t="s">
        <v>17</v>
      </c>
      <c r="O13">
        <v>8</v>
      </c>
    </row>
    <row r="14" spans="1:15">
      <c r="E14">
        <v>13</v>
      </c>
      <c r="F14">
        <v>605</v>
      </c>
      <c r="G14">
        <v>615</v>
      </c>
      <c r="H14">
        <v>619</v>
      </c>
      <c r="I14">
        <v>650</v>
      </c>
      <c r="J14">
        <v>2</v>
      </c>
      <c r="K14">
        <v>5</v>
      </c>
      <c r="L14">
        <v>4</v>
      </c>
      <c r="M14">
        <v>3</v>
      </c>
      <c r="N14" t="s">
        <v>17</v>
      </c>
      <c r="O14">
        <v>8</v>
      </c>
    </row>
    <row r="15" spans="1:15">
      <c r="E15">
        <v>14</v>
      </c>
      <c r="F15">
        <v>655</v>
      </c>
      <c r="G15">
        <v>665</v>
      </c>
      <c r="H15">
        <v>669</v>
      </c>
      <c r="I15">
        <v>700</v>
      </c>
      <c r="J15">
        <v>2</v>
      </c>
      <c r="K15">
        <v>5</v>
      </c>
      <c r="L15">
        <v>4</v>
      </c>
      <c r="M15">
        <v>3</v>
      </c>
      <c r="N15" t="s">
        <v>17</v>
      </c>
      <c r="O15">
        <v>8</v>
      </c>
    </row>
    <row r="16" spans="1:15">
      <c r="E16">
        <v>15</v>
      </c>
      <c r="F16">
        <v>705</v>
      </c>
      <c r="G16">
        <v>715</v>
      </c>
      <c r="H16">
        <v>719</v>
      </c>
      <c r="I16">
        <v>750</v>
      </c>
      <c r="J16">
        <v>2</v>
      </c>
      <c r="K16">
        <v>5</v>
      </c>
      <c r="L16">
        <v>4</v>
      </c>
      <c r="M16">
        <v>3</v>
      </c>
      <c r="N16" t="s">
        <v>17</v>
      </c>
      <c r="O16">
        <v>8</v>
      </c>
    </row>
    <row r="17" spans="5:15">
      <c r="E17">
        <v>16</v>
      </c>
      <c r="F17">
        <v>755</v>
      </c>
      <c r="G17">
        <v>765</v>
      </c>
      <c r="H17">
        <v>769</v>
      </c>
      <c r="I17">
        <v>800</v>
      </c>
      <c r="J17">
        <v>2</v>
      </c>
      <c r="K17">
        <v>5</v>
      </c>
      <c r="L17">
        <v>4</v>
      </c>
      <c r="M17">
        <v>3</v>
      </c>
      <c r="N17" t="s">
        <v>17</v>
      </c>
      <c r="O17">
        <v>8</v>
      </c>
    </row>
    <row r="18" spans="5:15">
      <c r="E18">
        <v>17</v>
      </c>
      <c r="F18">
        <v>805</v>
      </c>
      <c r="G18">
        <v>815</v>
      </c>
      <c r="H18">
        <v>819</v>
      </c>
      <c r="I18">
        <v>850</v>
      </c>
      <c r="J18">
        <v>2</v>
      </c>
      <c r="K18">
        <v>5</v>
      </c>
      <c r="L18">
        <v>4</v>
      </c>
      <c r="M18">
        <v>3</v>
      </c>
      <c r="N18" t="s">
        <v>17</v>
      </c>
      <c r="O18">
        <v>8</v>
      </c>
    </row>
    <row r="19" spans="5:15">
      <c r="E19">
        <v>18</v>
      </c>
      <c r="F19">
        <v>855</v>
      </c>
      <c r="G19">
        <v>865</v>
      </c>
      <c r="H19">
        <v>869</v>
      </c>
      <c r="I19">
        <v>900</v>
      </c>
      <c r="J19">
        <v>2</v>
      </c>
      <c r="K19">
        <v>5</v>
      </c>
      <c r="L19">
        <v>4</v>
      </c>
      <c r="M19">
        <v>3</v>
      </c>
      <c r="N19" t="s">
        <v>17</v>
      </c>
      <c r="O19">
        <v>8</v>
      </c>
    </row>
    <row r="20" spans="5:15">
      <c r="E20">
        <v>19</v>
      </c>
      <c r="F20">
        <v>905</v>
      </c>
      <c r="G20">
        <v>915</v>
      </c>
      <c r="H20">
        <v>919</v>
      </c>
      <c r="I20">
        <v>950</v>
      </c>
      <c r="J20">
        <v>2</v>
      </c>
      <c r="K20">
        <v>5</v>
      </c>
      <c r="L20">
        <v>4</v>
      </c>
      <c r="M20">
        <v>3</v>
      </c>
      <c r="N20" t="s">
        <v>17</v>
      </c>
      <c r="O20">
        <v>8</v>
      </c>
    </row>
    <row r="21" spans="5:15">
      <c r="E21">
        <v>20</v>
      </c>
      <c r="F21">
        <v>955</v>
      </c>
      <c r="G21">
        <v>965</v>
      </c>
      <c r="H21">
        <v>969</v>
      </c>
      <c r="I21">
        <v>1000</v>
      </c>
      <c r="J21">
        <v>2</v>
      </c>
      <c r="K21">
        <v>5</v>
      </c>
      <c r="L21">
        <v>4</v>
      </c>
      <c r="M21">
        <v>3</v>
      </c>
      <c r="N21" t="s">
        <v>17</v>
      </c>
      <c r="O21">
        <v>8</v>
      </c>
    </row>
    <row r="22" spans="5:15">
      <c r="E22">
        <v>21</v>
      </c>
      <c r="F22">
        <v>1005</v>
      </c>
      <c r="G22">
        <v>1015</v>
      </c>
      <c r="H22">
        <v>1019</v>
      </c>
      <c r="I22">
        <v>1050</v>
      </c>
      <c r="J22">
        <v>2</v>
      </c>
      <c r="K22">
        <v>5</v>
      </c>
      <c r="L22">
        <v>4</v>
      </c>
      <c r="M22">
        <v>3</v>
      </c>
      <c r="N22" t="s">
        <v>17</v>
      </c>
      <c r="O22">
        <v>8</v>
      </c>
    </row>
    <row r="23" spans="5:15">
      <c r="E23">
        <v>22</v>
      </c>
      <c r="F23">
        <v>1055</v>
      </c>
      <c r="G23">
        <v>1065</v>
      </c>
      <c r="H23">
        <v>1069</v>
      </c>
      <c r="I23">
        <v>1100</v>
      </c>
      <c r="J23">
        <v>2</v>
      </c>
      <c r="K23">
        <v>5</v>
      </c>
      <c r="L23">
        <v>4</v>
      </c>
      <c r="M23">
        <v>3</v>
      </c>
      <c r="N23" t="s">
        <v>17</v>
      </c>
      <c r="O23">
        <v>8</v>
      </c>
    </row>
    <row r="24" spans="5:15">
      <c r="E24">
        <v>23</v>
      </c>
      <c r="F24">
        <v>1105</v>
      </c>
      <c r="G24">
        <v>1115</v>
      </c>
      <c r="H24">
        <v>1119</v>
      </c>
      <c r="I24">
        <v>1150</v>
      </c>
      <c r="J24">
        <v>2</v>
      </c>
      <c r="K24">
        <v>5</v>
      </c>
      <c r="L24">
        <v>4</v>
      </c>
      <c r="M24">
        <v>3</v>
      </c>
      <c r="N24" t="s">
        <v>17</v>
      </c>
      <c r="O24">
        <v>8</v>
      </c>
    </row>
    <row r="25" spans="5:15">
      <c r="E25">
        <v>24</v>
      </c>
      <c r="F25">
        <v>1155</v>
      </c>
      <c r="G25">
        <v>1165</v>
      </c>
      <c r="H25">
        <v>1169</v>
      </c>
      <c r="I25">
        <v>1200</v>
      </c>
      <c r="J25">
        <v>2</v>
      </c>
      <c r="K25">
        <v>5</v>
      </c>
      <c r="L25">
        <v>4</v>
      </c>
      <c r="M25">
        <v>3</v>
      </c>
      <c r="N25" t="s">
        <v>17</v>
      </c>
      <c r="O25">
        <v>8</v>
      </c>
    </row>
    <row r="26" spans="5:15">
      <c r="E26">
        <v>25</v>
      </c>
      <c r="F26">
        <v>1205</v>
      </c>
      <c r="G26">
        <v>1215</v>
      </c>
      <c r="H26">
        <v>1219</v>
      </c>
      <c r="I26">
        <v>1250</v>
      </c>
      <c r="J26">
        <v>2</v>
      </c>
      <c r="K26">
        <v>5</v>
      </c>
      <c r="L26">
        <v>4</v>
      </c>
      <c r="M26">
        <v>3</v>
      </c>
      <c r="N26" t="s">
        <v>17</v>
      </c>
      <c r="O26">
        <v>8</v>
      </c>
    </row>
    <row r="27" spans="5:15">
      <c r="E27">
        <v>26</v>
      </c>
      <c r="F27">
        <v>1255</v>
      </c>
      <c r="G27">
        <v>1265</v>
      </c>
      <c r="H27">
        <v>1269</v>
      </c>
      <c r="I27">
        <v>1300</v>
      </c>
      <c r="J27">
        <v>2</v>
      </c>
      <c r="K27">
        <v>5</v>
      </c>
      <c r="L27">
        <v>4</v>
      </c>
      <c r="M27">
        <v>3</v>
      </c>
      <c r="N27" t="s">
        <v>17</v>
      </c>
      <c r="O27">
        <v>8</v>
      </c>
    </row>
    <row r="28" spans="5:15">
      <c r="E28">
        <v>27</v>
      </c>
      <c r="F28">
        <v>1305</v>
      </c>
      <c r="G28">
        <v>1315</v>
      </c>
      <c r="H28">
        <v>1319</v>
      </c>
      <c r="I28">
        <v>1350</v>
      </c>
      <c r="J28">
        <v>2</v>
      </c>
      <c r="K28">
        <v>5</v>
      </c>
      <c r="L28">
        <v>4</v>
      </c>
      <c r="M28">
        <v>3</v>
      </c>
      <c r="N28" t="s">
        <v>17</v>
      </c>
      <c r="O28">
        <v>8</v>
      </c>
    </row>
    <row r="29" spans="5:15">
      <c r="E29">
        <v>28</v>
      </c>
      <c r="F29">
        <v>1355</v>
      </c>
      <c r="G29">
        <v>1365</v>
      </c>
      <c r="H29">
        <v>1369</v>
      </c>
      <c r="I29">
        <v>1400</v>
      </c>
      <c r="J29">
        <v>2</v>
      </c>
      <c r="K29">
        <v>5</v>
      </c>
      <c r="L29">
        <v>4</v>
      </c>
      <c r="M29">
        <v>3</v>
      </c>
      <c r="N29" t="s">
        <v>17</v>
      </c>
      <c r="O29">
        <v>8</v>
      </c>
    </row>
    <row r="30" spans="5:15">
      <c r="E30">
        <v>29</v>
      </c>
      <c r="F30">
        <v>1405</v>
      </c>
      <c r="G30">
        <v>1415</v>
      </c>
      <c r="H30">
        <v>1419</v>
      </c>
      <c r="I30">
        <v>1450</v>
      </c>
      <c r="J30">
        <v>2</v>
      </c>
      <c r="K30">
        <v>5</v>
      </c>
      <c r="L30">
        <v>4</v>
      </c>
      <c r="M30">
        <v>3</v>
      </c>
      <c r="N30" t="s">
        <v>17</v>
      </c>
      <c r="O30">
        <v>8</v>
      </c>
    </row>
  </sheetData>
  <sheetProtection password="EA2A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D30"/>
  <sheetViews>
    <sheetView tabSelected="1" topLeftCell="I1" workbookViewId="0">
      <selection activeCell="V23" sqref="V23"/>
    </sheetView>
  </sheetViews>
  <sheetFormatPr defaultRowHeight="15"/>
  <cols>
    <col min="4" max="4" width="18.140625" bestFit="1" customWidth="1"/>
  </cols>
  <sheetData>
    <row r="1" spans="1:30" s="1" customFormat="1" ht="15.75">
      <c r="A1" s="1" t="s">
        <v>12</v>
      </c>
      <c r="B1" s="1" t="s">
        <v>23</v>
      </c>
      <c r="C1" s="1" t="s">
        <v>24</v>
      </c>
      <c r="D1" s="1" t="s">
        <v>25</v>
      </c>
      <c r="E1" s="1" t="s">
        <v>26</v>
      </c>
      <c r="F1" s="1" t="s">
        <v>27</v>
      </c>
      <c r="G1" s="1" t="s">
        <v>28</v>
      </c>
      <c r="H1" s="1" t="s">
        <v>17</v>
      </c>
      <c r="I1" s="1" t="s">
        <v>29</v>
      </c>
      <c r="J1" s="1" t="s">
        <v>30</v>
      </c>
      <c r="K1" s="1" t="s">
        <v>31</v>
      </c>
      <c r="L1" s="1" t="s">
        <v>32</v>
      </c>
      <c r="M1" s="1" t="s">
        <v>33</v>
      </c>
      <c r="N1" s="1" t="s">
        <v>34</v>
      </c>
      <c r="O1" s="1" t="s">
        <v>39</v>
      </c>
      <c r="P1" s="1" t="s">
        <v>40</v>
      </c>
      <c r="Q1" s="1" t="s">
        <v>41</v>
      </c>
      <c r="R1" s="1" t="s">
        <v>42</v>
      </c>
      <c r="S1" s="1" t="s">
        <v>43</v>
      </c>
      <c r="T1" s="1" t="s">
        <v>115</v>
      </c>
      <c r="U1" s="4" t="s">
        <v>121</v>
      </c>
      <c r="V1" s="4" t="s">
        <v>116</v>
      </c>
      <c r="W1" s="4" t="s">
        <v>117</v>
      </c>
      <c r="X1" s="1" t="s">
        <v>118</v>
      </c>
      <c r="Y1" s="4" t="s">
        <v>122</v>
      </c>
      <c r="Z1" s="1" t="s">
        <v>119</v>
      </c>
      <c r="AA1" s="4" t="s">
        <v>123</v>
      </c>
      <c r="AB1" s="1" t="s">
        <v>120</v>
      </c>
      <c r="AC1" s="4" t="s">
        <v>124</v>
      </c>
      <c r="AD1" s="4" t="s">
        <v>125</v>
      </c>
    </row>
    <row r="2" spans="1:30">
      <c r="A2">
        <v>1</v>
      </c>
      <c r="B2">
        <v>1</v>
      </c>
      <c r="C2">
        <v>980055</v>
      </c>
      <c r="D2" s="2">
        <v>41647.919353240737</v>
      </c>
      <c r="E2">
        <v>71.88</v>
      </c>
      <c r="F2">
        <v>35.94</v>
      </c>
      <c r="G2">
        <v>-135</v>
      </c>
      <c r="H2">
        <v>-90.2</v>
      </c>
      <c r="I2">
        <f t="shared" ref="I2:I30" si="0" xml:space="preserve">  12.5</f>
        <v>12.5</v>
      </c>
      <c r="J2">
        <v>-74.98</v>
      </c>
      <c r="K2">
        <v>-42.34</v>
      </c>
      <c r="L2">
        <v>51.33</v>
      </c>
      <c r="M2">
        <f t="shared" ref="M2:M30" si="1" xml:space="preserve">   0</f>
        <v>0</v>
      </c>
      <c r="N2" t="s">
        <v>35</v>
      </c>
      <c r="O2">
        <v>32</v>
      </c>
      <c r="P2">
        <v>200000</v>
      </c>
      <c r="Q2">
        <v>1102</v>
      </c>
      <c r="R2">
        <v>359</v>
      </c>
      <c r="S2">
        <v>56</v>
      </c>
      <c r="T2" s="5">
        <v>11.127504961237353</v>
      </c>
      <c r="U2" s="5">
        <v>0.46739178940689147</v>
      </c>
      <c r="V2" s="5">
        <v>-90.332553412660701</v>
      </c>
      <c r="W2" s="5">
        <v>1.5212424315240934E-2</v>
      </c>
      <c r="X2" s="5">
        <v>0.87321100758294234</v>
      </c>
      <c r="Y2" s="5">
        <v>3.7077189319470787E-2</v>
      </c>
      <c r="Z2" s="5">
        <v>3.6963342678442555</v>
      </c>
      <c r="AA2" s="5">
        <v>0.20900608968104148</v>
      </c>
      <c r="AB2" s="5">
        <v>0.3121648616019187</v>
      </c>
      <c r="AC2" s="5">
        <v>9.062962056156032E-2</v>
      </c>
      <c r="AD2" s="5">
        <v>1.1399645747030847</v>
      </c>
    </row>
    <row r="3" spans="1:30">
      <c r="A3">
        <v>2</v>
      </c>
      <c r="B3">
        <v>2</v>
      </c>
      <c r="C3">
        <v>980055</v>
      </c>
      <c r="D3" s="2">
        <v>41647.932267013886</v>
      </c>
      <c r="E3">
        <v>71.88</v>
      </c>
      <c r="F3">
        <v>35.94</v>
      </c>
      <c r="G3">
        <v>-135</v>
      </c>
      <c r="H3">
        <v>-90.2</v>
      </c>
      <c r="I3">
        <f t="shared" si="0"/>
        <v>12.5</v>
      </c>
      <c r="J3">
        <v>-75.569999999999993</v>
      </c>
      <c r="K3">
        <v>-42.31</v>
      </c>
      <c r="L3">
        <v>40.994999999999997</v>
      </c>
      <c r="M3">
        <f t="shared" si="1"/>
        <v>0</v>
      </c>
      <c r="N3" t="s">
        <v>35</v>
      </c>
      <c r="O3">
        <v>32</v>
      </c>
      <c r="P3">
        <v>176887</v>
      </c>
      <c r="Q3">
        <v>931</v>
      </c>
      <c r="R3">
        <v>332</v>
      </c>
      <c r="S3">
        <v>56</v>
      </c>
      <c r="T3" s="5">
        <v>11.577197617968203</v>
      </c>
      <c r="U3" s="5">
        <v>0.56611805531324977</v>
      </c>
      <c r="V3" s="5">
        <v>-90.296503012355643</v>
      </c>
      <c r="W3" s="5">
        <v>1.5335457513990573E-2</v>
      </c>
      <c r="X3" s="5">
        <v>0.76393336557006741</v>
      </c>
      <c r="Y3" s="5">
        <v>3.5785089632353433E-2</v>
      </c>
      <c r="Z3" s="5">
        <v>3.2952911151290154</v>
      </c>
      <c r="AA3" s="5">
        <v>0.21437862525876264</v>
      </c>
      <c r="AB3" s="5">
        <v>0.23673789533545206</v>
      </c>
      <c r="AC3" s="5">
        <v>9.6361173164639449E-2</v>
      </c>
      <c r="AD3" s="5">
        <v>1.3220835947341565</v>
      </c>
    </row>
    <row r="4" spans="1:30">
      <c r="A4">
        <v>3</v>
      </c>
      <c r="B4">
        <v>3</v>
      </c>
      <c r="C4">
        <v>980055</v>
      </c>
      <c r="D4" s="2">
        <v>41647.943249305557</v>
      </c>
      <c r="E4">
        <v>71.88</v>
      </c>
      <c r="F4">
        <v>35.94</v>
      </c>
      <c r="G4">
        <v>-135</v>
      </c>
      <c r="H4">
        <v>-90.2</v>
      </c>
      <c r="I4">
        <f t="shared" si="0"/>
        <v>12.5</v>
      </c>
      <c r="J4">
        <v>-75.739999999999995</v>
      </c>
      <c r="K4">
        <v>-42.41</v>
      </c>
      <c r="L4">
        <v>30.675000000000001</v>
      </c>
      <c r="M4">
        <f t="shared" si="1"/>
        <v>0</v>
      </c>
      <c r="N4" t="s">
        <v>35</v>
      </c>
      <c r="O4">
        <v>32</v>
      </c>
      <c r="P4">
        <v>200000</v>
      </c>
      <c r="Q4">
        <v>1049</v>
      </c>
      <c r="R4">
        <v>402</v>
      </c>
      <c r="S4">
        <v>62</v>
      </c>
      <c r="T4" s="5">
        <v>12.74050420173408</v>
      </c>
      <c r="U4" s="5">
        <v>0.50893653038759179</v>
      </c>
      <c r="V4" s="5">
        <v>-90.269165667356461</v>
      </c>
      <c r="W4" s="5">
        <v>1.3233788993405335E-2</v>
      </c>
      <c r="X4" s="5">
        <v>0.81277833572562896</v>
      </c>
      <c r="Y4" s="5">
        <v>3.1347604770341958E-2</v>
      </c>
      <c r="Z4" s="5">
        <v>3.3027247817981737</v>
      </c>
      <c r="AA4" s="5">
        <v>0.1911819229057386</v>
      </c>
      <c r="AB4" s="5">
        <v>0.33970445820126005</v>
      </c>
      <c r="AC4" s="5">
        <v>8.7521256272905093E-2</v>
      </c>
      <c r="AD4" s="5">
        <v>1.2072485691901267</v>
      </c>
    </row>
    <row r="5" spans="1:30">
      <c r="A5">
        <v>4</v>
      </c>
      <c r="B5">
        <v>4</v>
      </c>
      <c r="C5">
        <v>980055</v>
      </c>
      <c r="D5" s="2">
        <v>41647.955490856482</v>
      </c>
      <c r="E5">
        <v>71.88</v>
      </c>
      <c r="F5">
        <v>35.94</v>
      </c>
      <c r="G5">
        <v>-135</v>
      </c>
      <c r="H5">
        <v>-90.2</v>
      </c>
      <c r="I5">
        <f t="shared" si="0"/>
        <v>12.5</v>
      </c>
      <c r="J5">
        <v>-75.540000000000006</v>
      </c>
      <c r="K5">
        <v>-42.28</v>
      </c>
      <c r="L5">
        <v>20.66</v>
      </c>
      <c r="M5">
        <f t="shared" si="1"/>
        <v>0</v>
      </c>
      <c r="N5" t="s">
        <v>35</v>
      </c>
      <c r="O5">
        <v>32</v>
      </c>
      <c r="P5">
        <v>200000</v>
      </c>
      <c r="Q5">
        <v>1045</v>
      </c>
      <c r="R5">
        <v>266</v>
      </c>
      <c r="S5">
        <v>64</v>
      </c>
      <c r="T5" s="5">
        <v>10.430370214595321</v>
      </c>
      <c r="U5" s="5">
        <v>0.28576448385447689</v>
      </c>
      <c r="V5" s="5">
        <v>-90.0573801669088</v>
      </c>
      <c r="W5" s="5">
        <v>1.4548500866826122E-2</v>
      </c>
      <c r="X5" s="5">
        <v>1.1679710915645356</v>
      </c>
      <c r="Y5" s="5">
        <v>3.8448112265998528E-2</v>
      </c>
      <c r="Z5" s="5">
        <v>4.4808030793381688</v>
      </c>
      <c r="AA5" s="5">
        <v>0.16084122415778107</v>
      </c>
      <c r="AB5" s="5">
        <v>0.44344267567124268</v>
      </c>
      <c r="AC5" s="5">
        <v>8.0011816437912234E-2</v>
      </c>
      <c r="AD5" s="5">
        <v>0.66836960680382662</v>
      </c>
    </row>
    <row r="6" spans="1:30">
      <c r="A6">
        <v>5</v>
      </c>
      <c r="B6">
        <v>5</v>
      </c>
      <c r="C6">
        <v>980055</v>
      </c>
      <c r="D6" s="2">
        <v>41647.967681481481</v>
      </c>
      <c r="E6">
        <v>71.88</v>
      </c>
      <c r="F6">
        <v>35.94</v>
      </c>
      <c r="G6">
        <v>-135</v>
      </c>
      <c r="H6">
        <v>-90.2</v>
      </c>
      <c r="I6">
        <f t="shared" si="0"/>
        <v>12.5</v>
      </c>
      <c r="J6">
        <v>-75.77</v>
      </c>
      <c r="K6">
        <v>-42.36</v>
      </c>
      <c r="L6">
        <v>11.335000000000001</v>
      </c>
      <c r="M6">
        <f t="shared" si="1"/>
        <v>0</v>
      </c>
      <c r="N6" t="s">
        <v>35</v>
      </c>
      <c r="O6">
        <v>32</v>
      </c>
      <c r="P6">
        <v>200000</v>
      </c>
      <c r="Q6">
        <v>1036</v>
      </c>
      <c r="R6">
        <v>354</v>
      </c>
      <c r="S6">
        <v>61</v>
      </c>
      <c r="T6" s="5">
        <v>14.023141227536165</v>
      </c>
      <c r="U6" s="5">
        <v>0.48409034142939295</v>
      </c>
      <c r="V6" s="5">
        <v>-90.139909471399434</v>
      </c>
      <c r="W6" s="5">
        <v>1.719164440776345E-2</v>
      </c>
      <c r="X6" s="5">
        <v>1.1199009657588523</v>
      </c>
      <c r="Y6" s="5">
        <v>4.403601751070059E-2</v>
      </c>
      <c r="Z6" s="5">
        <v>4.7170260052263355</v>
      </c>
      <c r="AA6" s="5">
        <v>0.26032926004880164</v>
      </c>
      <c r="AB6" s="5">
        <v>0.32140547159783872</v>
      </c>
      <c r="AC6" s="5">
        <v>0.11792503985490316</v>
      </c>
      <c r="AD6" s="5">
        <v>1.053135125766564</v>
      </c>
    </row>
    <row r="7" spans="1:30">
      <c r="A7">
        <v>6</v>
      </c>
      <c r="B7">
        <v>6</v>
      </c>
      <c r="C7">
        <v>980055</v>
      </c>
      <c r="D7" s="2">
        <v>41647.979861689812</v>
      </c>
      <c r="E7">
        <v>71.88</v>
      </c>
      <c r="F7">
        <v>35.94</v>
      </c>
      <c r="G7">
        <v>-135</v>
      </c>
      <c r="H7">
        <v>-90.2</v>
      </c>
      <c r="I7">
        <f t="shared" si="0"/>
        <v>12.5</v>
      </c>
      <c r="J7">
        <v>-75.75</v>
      </c>
      <c r="K7">
        <v>-42.24</v>
      </c>
      <c r="L7">
        <v>1.0149999999999999</v>
      </c>
      <c r="M7">
        <f t="shared" si="1"/>
        <v>0</v>
      </c>
      <c r="N7" t="s">
        <v>35</v>
      </c>
      <c r="O7">
        <v>32</v>
      </c>
      <c r="P7">
        <v>400000</v>
      </c>
      <c r="Q7">
        <v>2076</v>
      </c>
      <c r="R7">
        <v>376</v>
      </c>
      <c r="S7">
        <v>140</v>
      </c>
      <c r="T7" s="5">
        <v>4.3808924329484382</v>
      </c>
      <c r="U7" s="5">
        <v>0.22655270144327128</v>
      </c>
      <c r="V7" s="5">
        <v>-90.103305199532301</v>
      </c>
      <c r="W7" s="5">
        <v>2.3412596941744329E-2</v>
      </c>
      <c r="X7" s="5">
        <v>0.98349228129472754</v>
      </c>
      <c r="Y7" s="5">
        <v>6.0396681171778037E-2</v>
      </c>
      <c r="Z7" s="5">
        <v>4.1566530994061033</v>
      </c>
      <c r="AA7" s="5">
        <v>0.13183477924165238</v>
      </c>
      <c r="AB7" s="5">
        <v>0.42016910916223538</v>
      </c>
      <c r="AC7" s="5">
        <v>6.3836327654146346E-2</v>
      </c>
      <c r="AD7" s="5">
        <v>0.95675348750189115</v>
      </c>
    </row>
    <row r="8" spans="1:30">
      <c r="A8">
        <v>7</v>
      </c>
      <c r="B8">
        <v>7</v>
      </c>
      <c r="C8">
        <v>980055</v>
      </c>
      <c r="D8" s="2">
        <v>41648.004009722223</v>
      </c>
      <c r="E8">
        <v>71.88</v>
      </c>
      <c r="F8">
        <v>35.94</v>
      </c>
      <c r="G8">
        <v>-135</v>
      </c>
      <c r="H8">
        <v>-90.2</v>
      </c>
      <c r="I8">
        <f t="shared" si="0"/>
        <v>12.5</v>
      </c>
      <c r="J8">
        <v>-75.78</v>
      </c>
      <c r="K8">
        <v>-42.18</v>
      </c>
      <c r="L8">
        <v>-9.19</v>
      </c>
      <c r="M8">
        <f t="shared" si="1"/>
        <v>0</v>
      </c>
      <c r="N8" t="s">
        <v>35</v>
      </c>
      <c r="O8">
        <v>32</v>
      </c>
      <c r="P8">
        <v>200000</v>
      </c>
      <c r="Q8">
        <v>1041</v>
      </c>
      <c r="R8">
        <v>294</v>
      </c>
      <c r="S8">
        <v>66</v>
      </c>
      <c r="T8" s="5">
        <v>10.096371904326638</v>
      </c>
      <c r="U8" s="5">
        <v>0.51039043818419927</v>
      </c>
      <c r="V8" s="5">
        <v>-90.137352834393255</v>
      </c>
      <c r="W8" s="5">
        <v>2.3123221111233602E-2</v>
      </c>
      <c r="X8" s="5">
        <v>1.0398901918758756</v>
      </c>
      <c r="Y8" s="5">
        <v>5.8326894710804933E-2</v>
      </c>
      <c r="Z8" s="5">
        <v>4.3961666572561198</v>
      </c>
      <c r="AA8" s="5">
        <v>0.26349419483526049</v>
      </c>
      <c r="AB8" s="5">
        <v>0.41446741047541491</v>
      </c>
      <c r="AC8" s="5">
        <v>0.1242438756117074</v>
      </c>
      <c r="AD8" s="5">
        <v>1.2302440651575957</v>
      </c>
    </row>
    <row r="9" spans="1:30">
      <c r="A9">
        <v>8</v>
      </c>
      <c r="B9">
        <v>8</v>
      </c>
      <c r="C9">
        <v>980055</v>
      </c>
      <c r="D9" s="2">
        <v>41648.01615520833</v>
      </c>
      <c r="E9">
        <v>71.88</v>
      </c>
      <c r="F9">
        <v>35.94</v>
      </c>
      <c r="G9">
        <v>-135</v>
      </c>
      <c r="H9">
        <v>-90.2</v>
      </c>
      <c r="I9">
        <f t="shared" si="0"/>
        <v>12.5</v>
      </c>
      <c r="J9">
        <v>-75</v>
      </c>
      <c r="K9">
        <v>-42.32</v>
      </c>
      <c r="L9">
        <v>-18.82</v>
      </c>
      <c r="M9">
        <f t="shared" si="1"/>
        <v>0</v>
      </c>
      <c r="N9" t="s">
        <v>35</v>
      </c>
      <c r="O9">
        <v>32</v>
      </c>
      <c r="P9">
        <v>200000</v>
      </c>
      <c r="Q9">
        <v>1083</v>
      </c>
      <c r="R9">
        <v>275</v>
      </c>
      <c r="S9">
        <v>55</v>
      </c>
      <c r="T9" s="5">
        <v>10.511848845201824</v>
      </c>
      <c r="U9" s="5">
        <v>0.50381972111789075</v>
      </c>
      <c r="V9" s="5">
        <v>-90.073468714138329</v>
      </c>
      <c r="W9" s="5">
        <v>2.5976736443086595E-2</v>
      </c>
      <c r="X9" s="5">
        <v>1.187766875346318</v>
      </c>
      <c r="Y9" s="5">
        <v>6.9752806555275756E-2</v>
      </c>
      <c r="Z9" s="5">
        <v>4.5672920854735537</v>
      </c>
      <c r="AA9" s="5">
        <v>0.28605271088624945</v>
      </c>
      <c r="AB9" s="5">
        <v>0.63846132893317664</v>
      </c>
      <c r="AC9" s="5">
        <v>0.14576123789808762</v>
      </c>
      <c r="AD9" s="5">
        <v>1.1470286417724143</v>
      </c>
    </row>
    <row r="10" spans="1:30">
      <c r="A10">
        <v>9</v>
      </c>
      <c r="B10">
        <v>9</v>
      </c>
      <c r="C10">
        <v>980055</v>
      </c>
      <c r="D10" s="2">
        <v>41648.028821759261</v>
      </c>
      <c r="E10">
        <v>71.88</v>
      </c>
      <c r="F10">
        <v>35.94</v>
      </c>
      <c r="G10">
        <v>-135</v>
      </c>
      <c r="H10">
        <v>-90.2</v>
      </c>
      <c r="I10">
        <f t="shared" si="0"/>
        <v>12.5</v>
      </c>
      <c r="J10">
        <v>-74.86</v>
      </c>
      <c r="K10">
        <v>-42.44</v>
      </c>
      <c r="L10">
        <v>-29.9</v>
      </c>
      <c r="M10">
        <f t="shared" si="1"/>
        <v>0</v>
      </c>
      <c r="N10" t="s">
        <v>35</v>
      </c>
      <c r="O10">
        <v>32</v>
      </c>
      <c r="P10">
        <v>200000</v>
      </c>
      <c r="Q10">
        <v>1130</v>
      </c>
      <c r="R10">
        <v>250</v>
      </c>
      <c r="S10">
        <v>53</v>
      </c>
      <c r="T10" s="5">
        <v>9.0939203655905807</v>
      </c>
      <c r="U10" s="5">
        <v>0.47228979967964446</v>
      </c>
      <c r="V10" s="5">
        <v>-90.033453079274935</v>
      </c>
      <c r="W10" s="5">
        <v>2.6656627034464381E-2</v>
      </c>
      <c r="X10" s="5">
        <v>1.1314723478428317</v>
      </c>
      <c r="Y10" s="5">
        <v>6.9879894737766193E-2</v>
      </c>
      <c r="Z10" s="5">
        <v>4.3027769606510082</v>
      </c>
      <c r="AA10" s="5">
        <v>0.25604707206493355</v>
      </c>
      <c r="AB10" s="5">
        <v>0.46708648482961995</v>
      </c>
      <c r="AC10" s="5">
        <v>0.13210294944284379</v>
      </c>
      <c r="AD10" s="5">
        <v>1.1546011141314165</v>
      </c>
    </row>
    <row r="11" spans="1:30">
      <c r="A11">
        <v>10</v>
      </c>
      <c r="B11">
        <v>10</v>
      </c>
      <c r="C11">
        <v>980055</v>
      </c>
      <c r="D11" s="2">
        <v>41648.042007291668</v>
      </c>
      <c r="E11">
        <v>71.88</v>
      </c>
      <c r="F11">
        <v>35.94</v>
      </c>
      <c r="G11">
        <v>-135</v>
      </c>
      <c r="H11">
        <v>-90.2</v>
      </c>
      <c r="I11">
        <f t="shared" si="0"/>
        <v>12.5</v>
      </c>
      <c r="J11">
        <v>-74.430000000000007</v>
      </c>
      <c r="K11">
        <v>-42.47</v>
      </c>
      <c r="L11">
        <v>-39.479999999999997</v>
      </c>
      <c r="M11">
        <f t="shared" si="1"/>
        <v>0</v>
      </c>
      <c r="N11" t="s">
        <v>35</v>
      </c>
      <c r="O11">
        <v>32</v>
      </c>
      <c r="P11">
        <v>200000</v>
      </c>
      <c r="Q11">
        <v>1141</v>
      </c>
      <c r="R11">
        <v>380</v>
      </c>
      <c r="S11">
        <v>63</v>
      </c>
      <c r="T11" s="5">
        <v>11.710428819703674</v>
      </c>
      <c r="U11" s="5">
        <v>0.50007070463999448</v>
      </c>
      <c r="V11" s="5">
        <v>-90.244369062762686</v>
      </c>
      <c r="W11" s="5">
        <v>1.3438491538469665E-2</v>
      </c>
      <c r="X11" s="5">
        <v>0.77904540514869958</v>
      </c>
      <c r="Y11" s="5">
        <v>3.1903035890809901E-2</v>
      </c>
      <c r="Z11" s="5">
        <v>3.3052238129562421</v>
      </c>
      <c r="AA11" s="5">
        <v>0.18358975832064051</v>
      </c>
      <c r="AB11" s="5">
        <v>0.286494514298262</v>
      </c>
      <c r="AC11" s="5">
        <v>8.4410133357465444E-2</v>
      </c>
      <c r="AD11" s="5">
        <v>1.2196940632849018</v>
      </c>
    </row>
    <row r="12" spans="1:30">
      <c r="A12">
        <v>11</v>
      </c>
      <c r="B12">
        <v>11</v>
      </c>
      <c r="C12">
        <v>980055</v>
      </c>
      <c r="D12" s="2">
        <v>41648.055308680552</v>
      </c>
      <c r="E12">
        <v>71.88</v>
      </c>
      <c r="F12">
        <v>35.94</v>
      </c>
      <c r="G12">
        <v>-135</v>
      </c>
      <c r="H12">
        <v>-90.2</v>
      </c>
      <c r="I12">
        <f t="shared" si="0"/>
        <v>12.5</v>
      </c>
      <c r="J12">
        <v>-74.33</v>
      </c>
      <c r="K12">
        <v>-42.58</v>
      </c>
      <c r="L12">
        <v>-49.47</v>
      </c>
      <c r="M12">
        <f t="shared" si="1"/>
        <v>0</v>
      </c>
      <c r="N12" t="s">
        <v>35</v>
      </c>
      <c r="O12">
        <v>32</v>
      </c>
      <c r="P12">
        <v>200000</v>
      </c>
      <c r="Q12">
        <v>1137</v>
      </c>
      <c r="R12">
        <v>387</v>
      </c>
      <c r="S12">
        <v>68</v>
      </c>
      <c r="T12" s="5">
        <v>12.441774323534675</v>
      </c>
      <c r="U12" s="5">
        <v>0.52203006419078757</v>
      </c>
      <c r="V12" s="5">
        <v>-90.307263427013183</v>
      </c>
      <c r="W12" s="5">
        <v>1.4048420533344699E-2</v>
      </c>
      <c r="X12" s="5">
        <v>0.81589783942190575</v>
      </c>
      <c r="Y12" s="5">
        <v>3.312545910942917E-2</v>
      </c>
      <c r="Z12" s="5">
        <v>3.2357377222588171</v>
      </c>
      <c r="AA12" s="5">
        <v>0.20238691196897787</v>
      </c>
      <c r="AB12" s="5">
        <v>0.38475505454865488</v>
      </c>
      <c r="AC12" s="5">
        <v>9.164328189996522E-2</v>
      </c>
      <c r="AD12" s="5">
        <v>1.2522543671401527</v>
      </c>
    </row>
    <row r="13" spans="1:30">
      <c r="A13">
        <v>12</v>
      </c>
      <c r="B13">
        <v>22</v>
      </c>
      <c r="C13">
        <v>980055</v>
      </c>
      <c r="D13" s="2">
        <v>41648.068570833333</v>
      </c>
      <c r="E13">
        <v>71.88</v>
      </c>
      <c r="F13">
        <v>35.94</v>
      </c>
      <c r="G13">
        <v>-135</v>
      </c>
      <c r="H13">
        <v>-90.2</v>
      </c>
      <c r="I13">
        <f t="shared" si="0"/>
        <v>12.5</v>
      </c>
      <c r="J13">
        <v>-71.98</v>
      </c>
      <c r="K13">
        <v>-42.58</v>
      </c>
      <c r="L13">
        <v>-49.47</v>
      </c>
      <c r="M13">
        <f t="shared" si="1"/>
        <v>0</v>
      </c>
      <c r="N13" t="s">
        <v>35</v>
      </c>
      <c r="O13">
        <v>32</v>
      </c>
      <c r="P13">
        <v>200000</v>
      </c>
      <c r="Q13">
        <v>1082</v>
      </c>
      <c r="R13">
        <v>394</v>
      </c>
      <c r="S13">
        <v>61</v>
      </c>
      <c r="T13" s="5">
        <v>11.192197528125771</v>
      </c>
      <c r="U13" s="5">
        <v>0.50131377739631489</v>
      </c>
      <c r="V13" s="5">
        <v>-90.279173602891177</v>
      </c>
      <c r="W13" s="5">
        <v>1.5130421575723325E-2</v>
      </c>
      <c r="X13" s="5">
        <v>0.82621903004526387</v>
      </c>
      <c r="Y13" s="5">
        <v>3.6672904291714492E-2</v>
      </c>
      <c r="Z13" s="5">
        <v>3.1757054441726567</v>
      </c>
      <c r="AA13" s="5">
        <v>0.19613360283855083</v>
      </c>
      <c r="AB13" s="5">
        <v>0.50867320487303369</v>
      </c>
      <c r="AC13" s="5">
        <v>9.1321279927225427E-2</v>
      </c>
      <c r="AD13" s="5">
        <v>1.2270991173401546</v>
      </c>
    </row>
    <row r="14" spans="1:30">
      <c r="A14">
        <v>13</v>
      </c>
      <c r="B14">
        <v>21</v>
      </c>
      <c r="C14">
        <v>980055</v>
      </c>
      <c r="D14" s="2">
        <v>41648.081207291667</v>
      </c>
      <c r="E14">
        <v>71.88</v>
      </c>
      <c r="F14">
        <v>35.94</v>
      </c>
      <c r="G14">
        <v>-135</v>
      </c>
      <c r="H14">
        <v>-90.2</v>
      </c>
      <c r="I14">
        <f t="shared" si="0"/>
        <v>12.5</v>
      </c>
      <c r="J14">
        <v>-72.08</v>
      </c>
      <c r="K14">
        <v>-42.47</v>
      </c>
      <c r="L14">
        <v>-39.479999999999997</v>
      </c>
      <c r="M14">
        <f t="shared" si="1"/>
        <v>0</v>
      </c>
      <c r="N14" t="s">
        <v>35</v>
      </c>
      <c r="O14">
        <v>32</v>
      </c>
      <c r="P14">
        <v>200000</v>
      </c>
      <c r="Q14">
        <v>1014</v>
      </c>
      <c r="R14">
        <v>367</v>
      </c>
      <c r="S14">
        <v>61</v>
      </c>
      <c r="T14" s="5">
        <v>10.977171272535452</v>
      </c>
      <c r="U14" s="5">
        <v>0.50336150060668905</v>
      </c>
      <c r="V14" s="5">
        <v>-90.255151361025014</v>
      </c>
      <c r="W14" s="5">
        <v>1.5465957165572034E-2</v>
      </c>
      <c r="X14" s="5">
        <v>0.8083917926725761</v>
      </c>
      <c r="Y14" s="5">
        <v>3.6960728486477225E-2</v>
      </c>
      <c r="Z14" s="5">
        <v>3.4574709621099715</v>
      </c>
      <c r="AA14" s="5">
        <v>0.20052844920183069</v>
      </c>
      <c r="AB14" s="5">
        <v>0.40245549442021927</v>
      </c>
      <c r="AC14" s="5">
        <v>9.2601078807666229E-2</v>
      </c>
      <c r="AD14" s="5">
        <v>1.2462835570770052</v>
      </c>
    </row>
    <row r="15" spans="1:30">
      <c r="A15">
        <v>14</v>
      </c>
      <c r="B15">
        <v>20</v>
      </c>
      <c r="C15">
        <v>980055</v>
      </c>
      <c r="D15" s="2">
        <v>41648.093049768519</v>
      </c>
      <c r="E15">
        <v>71.88</v>
      </c>
      <c r="F15">
        <v>35.94</v>
      </c>
      <c r="G15">
        <v>-135</v>
      </c>
      <c r="H15">
        <v>-90.2</v>
      </c>
      <c r="I15">
        <f t="shared" si="0"/>
        <v>12.5</v>
      </c>
      <c r="J15">
        <v>-72.510000000000005</v>
      </c>
      <c r="K15">
        <v>-42.44</v>
      </c>
      <c r="L15">
        <v>-29.9</v>
      </c>
      <c r="M15">
        <f t="shared" si="1"/>
        <v>0</v>
      </c>
      <c r="N15" t="s">
        <v>35</v>
      </c>
      <c r="O15">
        <v>32</v>
      </c>
      <c r="P15">
        <v>200000</v>
      </c>
      <c r="Q15">
        <v>1000</v>
      </c>
      <c r="R15">
        <v>315</v>
      </c>
      <c r="S15">
        <v>61</v>
      </c>
      <c r="T15" s="5">
        <v>10.767666151204933</v>
      </c>
      <c r="U15" s="5">
        <v>0.38488106551166346</v>
      </c>
      <c r="V15" s="5">
        <v>-90.2510644389655</v>
      </c>
      <c r="W15" s="5">
        <v>1.3747310088803671E-2</v>
      </c>
      <c r="X15" s="5">
        <v>0.90655420087108984</v>
      </c>
      <c r="Y15" s="5">
        <v>3.3586103158459543E-2</v>
      </c>
      <c r="Z15" s="5">
        <v>3.589631699809944</v>
      </c>
      <c r="AA15" s="5">
        <v>0.17346025283750666</v>
      </c>
      <c r="AB15" s="5">
        <v>0.42028922179574318</v>
      </c>
      <c r="AC15" s="5">
        <v>7.8434729361906874E-2</v>
      </c>
      <c r="AD15" s="5">
        <v>0.95012234181091637</v>
      </c>
    </row>
    <row r="16" spans="1:30">
      <c r="A16">
        <v>15</v>
      </c>
      <c r="B16">
        <v>19</v>
      </c>
      <c r="C16">
        <v>980055</v>
      </c>
      <c r="D16" s="2">
        <v>41648.104726273152</v>
      </c>
      <c r="E16">
        <v>71.88</v>
      </c>
      <c r="F16">
        <v>35.94</v>
      </c>
      <c r="G16">
        <v>-135</v>
      </c>
      <c r="H16">
        <v>-90.2</v>
      </c>
      <c r="I16">
        <f t="shared" si="0"/>
        <v>12.5</v>
      </c>
      <c r="J16">
        <v>-72.650000000000006</v>
      </c>
      <c r="K16">
        <v>-42.32</v>
      </c>
      <c r="L16">
        <v>-18.82</v>
      </c>
      <c r="M16">
        <f t="shared" si="1"/>
        <v>0</v>
      </c>
      <c r="N16" t="s">
        <v>35</v>
      </c>
      <c r="O16">
        <v>32</v>
      </c>
      <c r="P16">
        <v>200000</v>
      </c>
      <c r="Q16">
        <v>999</v>
      </c>
      <c r="R16">
        <v>288</v>
      </c>
      <c r="S16">
        <v>62</v>
      </c>
      <c r="T16" s="5">
        <v>11.487112558514267</v>
      </c>
      <c r="U16" s="5">
        <v>0.55036488057625854</v>
      </c>
      <c r="V16" s="5">
        <v>-90.019189671367769</v>
      </c>
      <c r="W16" s="5">
        <v>2.6672925503364225E-2</v>
      </c>
      <c r="X16" s="5">
        <v>1.211862346608424</v>
      </c>
      <c r="Y16" s="5">
        <v>7.1229663319328146E-2</v>
      </c>
      <c r="Z16" s="5">
        <v>4.9342894265751127</v>
      </c>
      <c r="AA16" s="5">
        <v>0.31155398500978448</v>
      </c>
      <c r="AB16" s="5">
        <v>0.43439174484408472</v>
      </c>
      <c r="AC16" s="5">
        <v>0.1625468236949556</v>
      </c>
      <c r="AD16" s="5">
        <v>1.2171444224120291</v>
      </c>
    </row>
    <row r="17" spans="1:30">
      <c r="A17">
        <v>16</v>
      </c>
      <c r="B17">
        <v>18</v>
      </c>
      <c r="C17">
        <v>980055</v>
      </c>
      <c r="D17" s="2">
        <v>41648.116394097226</v>
      </c>
      <c r="E17">
        <v>71.88</v>
      </c>
      <c r="F17">
        <v>35.94</v>
      </c>
      <c r="G17">
        <v>-135</v>
      </c>
      <c r="H17">
        <v>-90.2</v>
      </c>
      <c r="I17">
        <f t="shared" si="0"/>
        <v>12.5</v>
      </c>
      <c r="J17">
        <v>-73.430000000000007</v>
      </c>
      <c r="K17">
        <v>-42.18</v>
      </c>
      <c r="L17">
        <v>-9.19</v>
      </c>
      <c r="M17">
        <f t="shared" si="1"/>
        <v>0</v>
      </c>
      <c r="N17" t="s">
        <v>35</v>
      </c>
      <c r="O17">
        <v>32</v>
      </c>
      <c r="P17">
        <v>200000</v>
      </c>
      <c r="Q17">
        <v>999</v>
      </c>
      <c r="R17">
        <v>288</v>
      </c>
      <c r="S17">
        <v>63</v>
      </c>
      <c r="T17" s="5">
        <v>11.553065618899724</v>
      </c>
      <c r="U17" s="5">
        <v>0.61778142422792937</v>
      </c>
      <c r="V17" s="5">
        <v>-89.957385841173732</v>
      </c>
      <c r="W17" s="5">
        <v>2.9398587842738397E-2</v>
      </c>
      <c r="X17" s="5">
        <v>1.2060214446512576</v>
      </c>
      <c r="Y17" s="5">
        <v>7.9614564884574232E-2</v>
      </c>
      <c r="Z17" s="5">
        <v>5.0014664133518538</v>
      </c>
      <c r="AA17" s="5">
        <v>0.33194080704833928</v>
      </c>
      <c r="AB17" s="5">
        <v>0.45488571272358258</v>
      </c>
      <c r="AC17" s="5">
        <v>0.18927218538158203</v>
      </c>
      <c r="AD17" s="5">
        <v>1.3421899276254932</v>
      </c>
    </row>
    <row r="18" spans="1:30">
      <c r="A18">
        <v>17</v>
      </c>
      <c r="B18">
        <v>17</v>
      </c>
      <c r="C18">
        <v>980055</v>
      </c>
      <c r="D18" s="2">
        <v>41648.128056597219</v>
      </c>
      <c r="E18">
        <v>71.88</v>
      </c>
      <c r="F18">
        <v>35.94</v>
      </c>
      <c r="G18">
        <v>-135</v>
      </c>
      <c r="H18">
        <v>-90.2</v>
      </c>
      <c r="I18">
        <f t="shared" si="0"/>
        <v>12.5</v>
      </c>
      <c r="J18">
        <v>-73.400000000000006</v>
      </c>
      <c r="K18">
        <v>-42.24</v>
      </c>
      <c r="L18">
        <v>1.0149999999999999</v>
      </c>
      <c r="M18">
        <f t="shared" si="1"/>
        <v>0</v>
      </c>
      <c r="N18" t="s">
        <v>35</v>
      </c>
      <c r="O18">
        <v>32</v>
      </c>
      <c r="P18">
        <v>200000</v>
      </c>
      <c r="Q18">
        <v>994</v>
      </c>
      <c r="R18">
        <v>207</v>
      </c>
      <c r="S18">
        <v>63</v>
      </c>
      <c r="T18" s="5">
        <v>6.8398740774164901</v>
      </c>
      <c r="U18" s="5">
        <v>0.36683251726933791</v>
      </c>
      <c r="V18" s="5">
        <v>-89.93947291338965</v>
      </c>
      <c r="W18" s="5">
        <v>2.7553710053955884E-2</v>
      </c>
      <c r="X18" s="5">
        <v>1.112820237111646</v>
      </c>
      <c r="Y18" s="5">
        <v>7.3657780030872533E-2</v>
      </c>
      <c r="Z18" s="5">
        <v>4.275114680595042</v>
      </c>
      <c r="AA18" s="5">
        <v>0.1977522358850336</v>
      </c>
      <c r="AB18" s="5">
        <v>0.63254145062667677</v>
      </c>
      <c r="AC18" s="5">
        <v>0.11580067745184204</v>
      </c>
      <c r="AD18" s="5">
        <v>0.93467089844975615</v>
      </c>
    </row>
    <row r="19" spans="1:30">
      <c r="A19">
        <v>18</v>
      </c>
      <c r="B19">
        <v>16</v>
      </c>
      <c r="C19">
        <v>980055</v>
      </c>
      <c r="D19" s="2">
        <v>41648.139683912035</v>
      </c>
      <c r="E19">
        <v>71.88</v>
      </c>
      <c r="F19">
        <v>35.94</v>
      </c>
      <c r="G19">
        <v>-135</v>
      </c>
      <c r="H19">
        <v>-90.2</v>
      </c>
      <c r="I19">
        <f t="shared" si="0"/>
        <v>12.5</v>
      </c>
      <c r="J19">
        <v>-73.42</v>
      </c>
      <c r="K19">
        <v>-42.36</v>
      </c>
      <c r="L19">
        <v>11.335000000000001</v>
      </c>
      <c r="M19">
        <f t="shared" si="1"/>
        <v>0</v>
      </c>
      <c r="N19" t="s">
        <v>35</v>
      </c>
      <c r="O19">
        <v>32</v>
      </c>
      <c r="P19">
        <v>200000</v>
      </c>
      <c r="Q19">
        <v>991</v>
      </c>
      <c r="R19">
        <v>258</v>
      </c>
      <c r="S19">
        <v>58</v>
      </c>
      <c r="T19" s="5">
        <v>8.3996347252385437</v>
      </c>
      <c r="U19" s="5">
        <v>0.41024636559159555</v>
      </c>
      <c r="V19" s="5">
        <v>-89.970060081396724</v>
      </c>
      <c r="W19" s="5">
        <v>2.3702040547550172E-2</v>
      </c>
      <c r="X19" s="5">
        <v>1.0797173351542046</v>
      </c>
      <c r="Y19" s="5">
        <v>6.2365324631920883E-2</v>
      </c>
      <c r="Z19" s="5">
        <v>4.1906810167868231</v>
      </c>
      <c r="AA19" s="5">
        <v>0.2106564659271524</v>
      </c>
      <c r="AB19" s="5">
        <v>0.51340460030761392</v>
      </c>
      <c r="AC19" s="5">
        <v>0.11573560812949757</v>
      </c>
      <c r="AD19" s="5">
        <v>1.0234179819735649</v>
      </c>
    </row>
    <row r="20" spans="1:30">
      <c r="A20">
        <v>19</v>
      </c>
      <c r="B20">
        <v>15</v>
      </c>
      <c r="C20">
        <v>980055</v>
      </c>
      <c r="D20" s="2">
        <v>41648.151262962965</v>
      </c>
      <c r="E20">
        <v>71.88</v>
      </c>
      <c r="F20">
        <v>35.94</v>
      </c>
      <c r="G20">
        <v>-135</v>
      </c>
      <c r="H20">
        <v>-90.2</v>
      </c>
      <c r="I20">
        <f t="shared" si="0"/>
        <v>12.5</v>
      </c>
      <c r="J20">
        <v>-73.19</v>
      </c>
      <c r="K20">
        <v>-42.28</v>
      </c>
      <c r="L20">
        <v>20.66</v>
      </c>
      <c r="M20">
        <f t="shared" si="1"/>
        <v>0</v>
      </c>
      <c r="N20" t="s">
        <v>35</v>
      </c>
      <c r="O20">
        <v>32</v>
      </c>
      <c r="P20">
        <v>200000</v>
      </c>
      <c r="Q20">
        <v>990</v>
      </c>
      <c r="R20">
        <v>348</v>
      </c>
      <c r="S20">
        <v>70</v>
      </c>
      <c r="T20" s="5">
        <v>11.388126904473642</v>
      </c>
      <c r="U20" s="5">
        <v>0.44170021200266413</v>
      </c>
      <c r="V20" s="5">
        <v>-90.252375576036002</v>
      </c>
      <c r="W20" s="5">
        <v>1.5355218570886611E-2</v>
      </c>
      <c r="X20" s="5">
        <v>0.93869806956017821</v>
      </c>
      <c r="Y20" s="5">
        <v>3.8210445098084973E-2</v>
      </c>
      <c r="Z20" s="5">
        <v>3.9574786707569336</v>
      </c>
      <c r="AA20" s="5">
        <v>0.2049160580001862</v>
      </c>
      <c r="AB20" s="5">
        <v>0.53765740355417957</v>
      </c>
      <c r="AC20" s="5">
        <v>9.2818162455757178E-2</v>
      </c>
      <c r="AD20" s="5">
        <v>1.0383838221103983</v>
      </c>
    </row>
    <row r="21" spans="1:30">
      <c r="A21">
        <v>20</v>
      </c>
      <c r="B21">
        <v>14</v>
      </c>
      <c r="C21">
        <v>980055</v>
      </c>
      <c r="D21" s="2">
        <v>41648.16282986111</v>
      </c>
      <c r="E21">
        <v>71.88</v>
      </c>
      <c r="F21">
        <v>35.94</v>
      </c>
      <c r="G21">
        <v>-135</v>
      </c>
      <c r="H21">
        <v>-90.2</v>
      </c>
      <c r="I21">
        <f t="shared" si="0"/>
        <v>12.5</v>
      </c>
      <c r="J21">
        <v>-73.39</v>
      </c>
      <c r="K21">
        <v>-42.41</v>
      </c>
      <c r="L21">
        <v>30.675000000000001</v>
      </c>
      <c r="M21">
        <f t="shared" si="1"/>
        <v>0</v>
      </c>
      <c r="N21" t="s">
        <v>35</v>
      </c>
      <c r="O21">
        <v>32</v>
      </c>
      <c r="P21">
        <v>200000</v>
      </c>
      <c r="Q21">
        <v>988</v>
      </c>
      <c r="R21">
        <v>369</v>
      </c>
      <c r="S21">
        <v>59</v>
      </c>
      <c r="T21" s="5">
        <v>11.226317949943949</v>
      </c>
      <c r="U21" s="5">
        <v>0.51515291840048194</v>
      </c>
      <c r="V21" s="5">
        <v>-90.260160776675079</v>
      </c>
      <c r="W21" s="5">
        <v>1.461583566812478E-2</v>
      </c>
      <c r="X21" s="5">
        <v>0.77667521689757602</v>
      </c>
      <c r="Y21" s="5">
        <v>3.4647454151373387E-2</v>
      </c>
      <c r="Z21" s="5">
        <v>3.2098036246942763</v>
      </c>
      <c r="AA21" s="5">
        <v>0.19185882310461885</v>
      </c>
      <c r="AB21" s="5">
        <v>0.39250750711916282</v>
      </c>
      <c r="AC21" s="5">
        <v>8.9427836463169139E-2</v>
      </c>
      <c r="AD21" s="5">
        <v>1.2766214813149381</v>
      </c>
    </row>
    <row r="22" spans="1:30">
      <c r="A22">
        <v>21</v>
      </c>
      <c r="B22">
        <v>13</v>
      </c>
      <c r="C22">
        <v>980055</v>
      </c>
      <c r="D22" s="2">
        <v>41648.174363773149</v>
      </c>
      <c r="E22">
        <v>71.88</v>
      </c>
      <c r="F22">
        <v>35.94</v>
      </c>
      <c r="G22">
        <v>-135</v>
      </c>
      <c r="H22">
        <v>-90.2</v>
      </c>
      <c r="I22">
        <f t="shared" si="0"/>
        <v>12.5</v>
      </c>
      <c r="J22">
        <v>-73.22</v>
      </c>
      <c r="K22">
        <v>-42.31</v>
      </c>
      <c r="L22">
        <v>40.994999999999997</v>
      </c>
      <c r="M22">
        <f t="shared" si="1"/>
        <v>0</v>
      </c>
      <c r="N22" t="s">
        <v>35</v>
      </c>
      <c r="O22">
        <v>32</v>
      </c>
      <c r="P22">
        <v>200000</v>
      </c>
      <c r="Q22">
        <v>991</v>
      </c>
      <c r="R22">
        <v>377</v>
      </c>
      <c r="S22">
        <v>71</v>
      </c>
      <c r="T22" s="5">
        <v>11.631654494552279</v>
      </c>
      <c r="U22" s="5">
        <v>0.4394369510606847</v>
      </c>
      <c r="V22" s="5">
        <v>-90.250498295515698</v>
      </c>
      <c r="W22" s="5">
        <v>1.2432801474995992E-2</v>
      </c>
      <c r="X22" s="5">
        <v>0.80105710263554653</v>
      </c>
      <c r="Y22" s="5">
        <v>2.9401124053684901E-2</v>
      </c>
      <c r="Z22" s="5">
        <v>3.4149877523247638</v>
      </c>
      <c r="AA22" s="5">
        <v>0.16953493519444432</v>
      </c>
      <c r="AB22" s="5">
        <v>0.31864908820586502</v>
      </c>
      <c r="AC22" s="5">
        <v>7.7708269216780312E-2</v>
      </c>
      <c r="AD22" s="5">
        <v>1.0729522666412084</v>
      </c>
    </row>
    <row r="23" spans="1:30">
      <c r="A23">
        <v>22</v>
      </c>
      <c r="B23">
        <v>12</v>
      </c>
      <c r="C23">
        <v>980055</v>
      </c>
      <c r="D23" s="2">
        <v>41648.185931712964</v>
      </c>
      <c r="E23">
        <v>71.88</v>
      </c>
      <c r="F23">
        <v>35.94</v>
      </c>
      <c r="G23">
        <v>-135</v>
      </c>
      <c r="H23">
        <v>-90.2</v>
      </c>
      <c r="I23">
        <f t="shared" si="0"/>
        <v>12.5</v>
      </c>
      <c r="J23">
        <v>-72.63</v>
      </c>
      <c r="K23">
        <v>-42.34</v>
      </c>
      <c r="L23">
        <v>51.33</v>
      </c>
      <c r="M23">
        <f t="shared" si="1"/>
        <v>0</v>
      </c>
      <c r="N23" t="s">
        <v>35</v>
      </c>
      <c r="O23">
        <v>32</v>
      </c>
      <c r="P23">
        <v>200000</v>
      </c>
      <c r="Q23">
        <v>991</v>
      </c>
      <c r="R23">
        <v>399</v>
      </c>
      <c r="S23">
        <v>59</v>
      </c>
      <c r="T23" s="5">
        <v>10.800907042353231</v>
      </c>
      <c r="U23" s="5">
        <v>0.50545151706846969</v>
      </c>
      <c r="V23" s="5">
        <v>-90.266850379906543</v>
      </c>
      <c r="W23" s="5">
        <v>1.4237421889750492E-2</v>
      </c>
      <c r="X23" s="5">
        <v>0.74273661896364729</v>
      </c>
      <c r="Y23" s="5">
        <v>3.3549482463305094E-2</v>
      </c>
      <c r="Z23" s="5">
        <v>2.8375280205783362</v>
      </c>
      <c r="AA23" s="5">
        <v>0.17689418538671706</v>
      </c>
      <c r="AB23" s="5">
        <v>0.5180512657753813</v>
      </c>
      <c r="AC23" s="5">
        <v>8.5194967758266793E-2</v>
      </c>
      <c r="AD23" s="5">
        <v>1.2791368151165683</v>
      </c>
    </row>
    <row r="24" spans="1:30">
      <c r="A24">
        <v>23</v>
      </c>
      <c r="B24">
        <v>23</v>
      </c>
      <c r="C24">
        <v>980055</v>
      </c>
      <c r="D24" s="2">
        <v>41648.197569444441</v>
      </c>
      <c r="E24">
        <v>71.88</v>
      </c>
      <c r="F24">
        <v>35.94</v>
      </c>
      <c r="G24">
        <v>-135</v>
      </c>
      <c r="H24">
        <v>-90.2</v>
      </c>
      <c r="I24">
        <f t="shared" si="0"/>
        <v>12.5</v>
      </c>
      <c r="J24">
        <v>-75.48</v>
      </c>
      <c r="K24">
        <v>-42.36</v>
      </c>
      <c r="L24">
        <v>-9.19</v>
      </c>
      <c r="M24">
        <f t="shared" si="1"/>
        <v>0</v>
      </c>
      <c r="N24" t="s">
        <v>35</v>
      </c>
      <c r="O24">
        <v>32</v>
      </c>
      <c r="P24">
        <v>200000</v>
      </c>
      <c r="Q24">
        <v>988</v>
      </c>
      <c r="R24">
        <v>246</v>
      </c>
      <c r="S24">
        <v>60</v>
      </c>
      <c r="T24" s="5">
        <v>8.4129880500374323</v>
      </c>
      <c r="U24" s="5">
        <v>0.4939983778255837</v>
      </c>
      <c r="V24" s="5">
        <v>-89.976831303032753</v>
      </c>
      <c r="W24" s="5">
        <v>3.3706947769310221E-2</v>
      </c>
      <c r="X24" s="5">
        <v>1.2322813383664541</v>
      </c>
      <c r="Y24" s="5">
        <v>9.3247089243664594E-2</v>
      </c>
      <c r="Z24" s="5">
        <v>5.0448671852888198</v>
      </c>
      <c r="AA24" s="5">
        <v>0.29679650394233825</v>
      </c>
      <c r="AB24" s="5">
        <v>0.43248767227310891</v>
      </c>
      <c r="AC24" s="5">
        <v>0.1631756616759171</v>
      </c>
      <c r="AD24" s="5">
        <v>1.1524855378648631</v>
      </c>
    </row>
    <row r="25" spans="1:30">
      <c r="A25">
        <v>24</v>
      </c>
      <c r="B25">
        <v>24</v>
      </c>
      <c r="C25">
        <v>980055</v>
      </c>
      <c r="D25" s="2">
        <v>41648.209164583335</v>
      </c>
      <c r="E25">
        <v>71.88</v>
      </c>
      <c r="F25">
        <v>35.94</v>
      </c>
      <c r="G25">
        <v>-135</v>
      </c>
      <c r="H25">
        <v>-90.2</v>
      </c>
      <c r="I25">
        <f t="shared" si="0"/>
        <v>12.5</v>
      </c>
      <c r="J25">
        <v>-75.180000000000007</v>
      </c>
      <c r="K25">
        <v>-42.36</v>
      </c>
      <c r="L25">
        <v>-9.19</v>
      </c>
      <c r="M25">
        <f t="shared" si="1"/>
        <v>0</v>
      </c>
      <c r="N25" t="s">
        <v>35</v>
      </c>
      <c r="O25">
        <v>32</v>
      </c>
      <c r="P25">
        <v>200000</v>
      </c>
      <c r="Q25">
        <v>987</v>
      </c>
      <c r="R25">
        <v>272</v>
      </c>
      <c r="S25">
        <v>66</v>
      </c>
      <c r="T25" s="5">
        <v>10.136241257895954</v>
      </c>
      <c r="U25" s="5">
        <v>0.32600533244835933</v>
      </c>
      <c r="V25" s="5">
        <v>-89.959920811190585</v>
      </c>
      <c r="W25" s="5">
        <v>1.6899298367732563E-2</v>
      </c>
      <c r="X25" s="5">
        <v>1.1515639660293009</v>
      </c>
      <c r="Y25" s="5">
        <v>4.5538057600374562E-2</v>
      </c>
      <c r="Z25" s="5">
        <v>4.227357692552177</v>
      </c>
      <c r="AA25" s="5">
        <v>0.16403695666783655</v>
      </c>
      <c r="AB25" s="5">
        <v>0.8796201117784922</v>
      </c>
      <c r="AC25" s="5">
        <v>9.9556387132979859E-2</v>
      </c>
      <c r="AD25" s="5">
        <v>0.73814393205808493</v>
      </c>
    </row>
    <row r="26" spans="1:30">
      <c r="A26">
        <v>25</v>
      </c>
      <c r="B26">
        <v>25</v>
      </c>
      <c r="C26">
        <v>980055</v>
      </c>
      <c r="D26" s="2">
        <v>41648.220680555554</v>
      </c>
      <c r="E26">
        <v>71.88</v>
      </c>
      <c r="F26">
        <v>35.94</v>
      </c>
      <c r="G26">
        <v>-135</v>
      </c>
      <c r="H26">
        <v>-90.2</v>
      </c>
      <c r="I26">
        <f t="shared" si="0"/>
        <v>12.5</v>
      </c>
      <c r="J26">
        <v>-74.88</v>
      </c>
      <c r="K26">
        <v>-42.36</v>
      </c>
      <c r="L26">
        <v>-9.19</v>
      </c>
      <c r="M26">
        <f t="shared" si="1"/>
        <v>0</v>
      </c>
      <c r="N26" t="s">
        <v>35</v>
      </c>
      <c r="O26">
        <v>32</v>
      </c>
      <c r="P26">
        <v>200000</v>
      </c>
      <c r="Q26">
        <v>980</v>
      </c>
      <c r="R26">
        <v>321</v>
      </c>
      <c r="S26">
        <v>60</v>
      </c>
      <c r="T26" s="5">
        <v>10.682589866207996</v>
      </c>
      <c r="U26" s="5">
        <v>0.47827407941507571</v>
      </c>
      <c r="V26" s="5">
        <v>-89.926347309271023</v>
      </c>
      <c r="W26" s="5">
        <v>1.9930166088124954E-2</v>
      </c>
      <c r="X26" s="5">
        <v>1.0097385366140892</v>
      </c>
      <c r="Y26" s="5">
        <v>5.1660748606210817E-2</v>
      </c>
      <c r="Z26" s="5">
        <v>4.1197431086202254</v>
      </c>
      <c r="AA26" s="5">
        <v>0.21093927741672491</v>
      </c>
      <c r="AB26" s="5">
        <v>0.70565037008267117</v>
      </c>
      <c r="AC26" s="5">
        <v>0.12471698284834862</v>
      </c>
      <c r="AD26" s="5">
        <v>1.1110622723640455</v>
      </c>
    </row>
    <row r="27" spans="1:30">
      <c r="A27">
        <v>26</v>
      </c>
      <c r="B27">
        <v>26</v>
      </c>
      <c r="C27">
        <v>980055</v>
      </c>
      <c r="D27" s="2">
        <v>41648.232116782405</v>
      </c>
      <c r="E27">
        <v>71.88</v>
      </c>
      <c r="F27">
        <v>35.94</v>
      </c>
      <c r="G27">
        <v>-135</v>
      </c>
      <c r="H27">
        <v>-90.2</v>
      </c>
      <c r="I27">
        <f t="shared" si="0"/>
        <v>12.5</v>
      </c>
      <c r="J27">
        <v>-74.58</v>
      </c>
      <c r="K27">
        <v>-42.36</v>
      </c>
      <c r="L27">
        <v>-9.19</v>
      </c>
      <c r="M27">
        <f t="shared" si="1"/>
        <v>0</v>
      </c>
      <c r="N27" t="s">
        <v>35</v>
      </c>
      <c r="O27">
        <v>32</v>
      </c>
      <c r="P27">
        <v>200000</v>
      </c>
      <c r="Q27">
        <v>971</v>
      </c>
      <c r="R27">
        <v>289</v>
      </c>
      <c r="S27">
        <v>65</v>
      </c>
      <c r="T27" s="5">
        <v>10.766723684755229</v>
      </c>
      <c r="U27" s="5">
        <v>0.49028680097794669</v>
      </c>
      <c r="V27" s="5">
        <v>-89.950672692758317</v>
      </c>
      <c r="W27" s="5">
        <v>2.1876701824796271E-2</v>
      </c>
      <c r="X27" s="5">
        <v>1.0792641375508207</v>
      </c>
      <c r="Y27" s="5">
        <v>5.7456977990109591E-2</v>
      </c>
      <c r="Z27" s="5">
        <v>4.5758852913178014</v>
      </c>
      <c r="AA27" s="5">
        <v>0.23615752888068722</v>
      </c>
      <c r="AB27" s="5">
        <v>0.63315098602361819</v>
      </c>
      <c r="AC27" s="5">
        <v>0.13643083788597898</v>
      </c>
      <c r="AD27" s="5">
        <v>1.1123786121968517</v>
      </c>
    </row>
    <row r="28" spans="1:30">
      <c r="A28">
        <v>27</v>
      </c>
      <c r="B28">
        <v>27</v>
      </c>
      <c r="C28">
        <v>980055</v>
      </c>
      <c r="D28" s="2">
        <v>41648.243452546296</v>
      </c>
      <c r="E28">
        <v>71.88</v>
      </c>
      <c r="F28">
        <v>35.94</v>
      </c>
      <c r="G28">
        <v>-135</v>
      </c>
      <c r="H28">
        <v>-90.2</v>
      </c>
      <c r="I28">
        <f t="shared" si="0"/>
        <v>12.5</v>
      </c>
      <c r="J28">
        <v>-74.28</v>
      </c>
      <c r="K28">
        <v>-42.36</v>
      </c>
      <c r="L28">
        <v>-9.19</v>
      </c>
      <c r="M28">
        <f t="shared" si="1"/>
        <v>0</v>
      </c>
      <c r="N28" t="s">
        <v>35</v>
      </c>
      <c r="O28">
        <v>32</v>
      </c>
      <c r="P28">
        <v>200000</v>
      </c>
      <c r="Q28">
        <v>976</v>
      </c>
      <c r="R28">
        <v>308</v>
      </c>
      <c r="S28">
        <v>58</v>
      </c>
      <c r="T28" s="5">
        <v>11.458106876812</v>
      </c>
      <c r="U28" s="5">
        <v>0.53321270770962648</v>
      </c>
      <c r="V28" s="5">
        <v>-90.038842118169342</v>
      </c>
      <c r="W28" s="5">
        <v>2.3942897611886244E-2</v>
      </c>
      <c r="X28" s="5">
        <v>1.1326308975537742</v>
      </c>
      <c r="Y28" s="5">
        <v>6.2510626290765342E-2</v>
      </c>
      <c r="Z28" s="5">
        <v>4.2036418488144758</v>
      </c>
      <c r="AA28" s="5">
        <v>0.26965856563666968</v>
      </c>
      <c r="AB28" s="5">
        <v>0.78227044952118741</v>
      </c>
      <c r="AC28" s="5">
        <v>0.14737392440137548</v>
      </c>
      <c r="AD28" s="5">
        <v>1.2019544836135037</v>
      </c>
    </row>
    <row r="29" spans="1:30">
      <c r="A29">
        <v>28</v>
      </c>
      <c r="B29">
        <v>28</v>
      </c>
      <c r="C29">
        <v>980055</v>
      </c>
      <c r="D29" s="2">
        <v>41648.254928935188</v>
      </c>
      <c r="E29">
        <v>71.88</v>
      </c>
      <c r="F29">
        <v>35.94</v>
      </c>
      <c r="G29">
        <v>-135</v>
      </c>
      <c r="H29">
        <v>-90.2</v>
      </c>
      <c r="I29">
        <f t="shared" si="0"/>
        <v>12.5</v>
      </c>
      <c r="J29">
        <v>-73.98</v>
      </c>
      <c r="K29">
        <v>-42.36</v>
      </c>
      <c r="L29">
        <v>-9.19</v>
      </c>
      <c r="M29">
        <f t="shared" si="1"/>
        <v>0</v>
      </c>
      <c r="N29" t="s">
        <v>35</v>
      </c>
      <c r="O29">
        <v>32</v>
      </c>
      <c r="P29">
        <v>200000</v>
      </c>
      <c r="Q29">
        <v>975</v>
      </c>
      <c r="R29">
        <v>318</v>
      </c>
      <c r="S29">
        <v>61</v>
      </c>
      <c r="T29" s="5">
        <v>11.310695090371274</v>
      </c>
      <c r="U29" s="5">
        <v>0.49682672335381622</v>
      </c>
      <c r="V29" s="5">
        <v>-90.055720724888531</v>
      </c>
      <c r="W29" s="5">
        <v>2.1850622549118567E-2</v>
      </c>
      <c r="X29" s="5">
        <v>1.1169647507729139</v>
      </c>
      <c r="Y29" s="5">
        <v>5.7502108736874058E-2</v>
      </c>
      <c r="Z29" s="5">
        <v>4.616323885316679</v>
      </c>
      <c r="AA29" s="5">
        <v>0.258475567581124</v>
      </c>
      <c r="AB29" s="5">
        <v>0.63637554541539232</v>
      </c>
      <c r="AC29" s="5">
        <v>0.13264901911913687</v>
      </c>
      <c r="AD29" s="5">
        <v>1.1160833555108118</v>
      </c>
    </row>
    <row r="30" spans="1:30">
      <c r="A30">
        <v>29</v>
      </c>
      <c r="B30">
        <v>29</v>
      </c>
      <c r="C30">
        <v>980055</v>
      </c>
      <c r="D30" s="2">
        <v>41648.2663181713</v>
      </c>
      <c r="E30">
        <v>71.88</v>
      </c>
      <c r="F30">
        <v>35.94</v>
      </c>
      <c r="G30">
        <v>-135</v>
      </c>
      <c r="H30">
        <v>-90.2</v>
      </c>
      <c r="I30">
        <f t="shared" si="0"/>
        <v>12.5</v>
      </c>
      <c r="J30">
        <v>-73.680000000000007</v>
      </c>
      <c r="K30">
        <v>-42.36</v>
      </c>
      <c r="L30">
        <v>-9.19</v>
      </c>
      <c r="M30">
        <f t="shared" si="1"/>
        <v>0</v>
      </c>
      <c r="N30" t="s">
        <v>35</v>
      </c>
      <c r="O30">
        <v>32</v>
      </c>
      <c r="P30">
        <v>200000</v>
      </c>
      <c r="Q30">
        <v>970</v>
      </c>
      <c r="R30">
        <v>327</v>
      </c>
      <c r="S30">
        <v>58</v>
      </c>
      <c r="T30" s="5">
        <v>12.825055289093511</v>
      </c>
      <c r="U30" s="5">
        <v>0.53681818354740485</v>
      </c>
      <c r="V30" s="5">
        <v>-90.097651075847125</v>
      </c>
      <c r="W30" s="5">
        <v>2.239182530757074E-2</v>
      </c>
      <c r="X30" s="5">
        <v>1.1850287229269092</v>
      </c>
      <c r="Y30" s="5">
        <v>5.9315529278668393E-2</v>
      </c>
      <c r="Z30" s="5">
        <v>4.4644412659292305</v>
      </c>
      <c r="AA30" s="5">
        <v>0.28970981030987952</v>
      </c>
      <c r="AB30" s="5">
        <v>0.83391326956639233</v>
      </c>
      <c r="AC30" s="5">
        <v>0.14714871227059548</v>
      </c>
      <c r="AD30" s="5">
        <v>1.151037942315454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J1450"/>
  <sheetViews>
    <sheetView topLeftCell="A1453" workbookViewId="0"/>
  </sheetViews>
  <sheetFormatPr defaultRowHeight="15"/>
  <sheetData>
    <row r="1" spans="1:2">
      <c r="A1" t="s">
        <v>54</v>
      </c>
      <c r="B1">
        <v>1</v>
      </c>
    </row>
    <row r="2" spans="1:2">
      <c r="A2" t="s">
        <v>0</v>
      </c>
    </row>
    <row r="3" spans="1:2">
      <c r="A3" t="s">
        <v>0</v>
      </c>
    </row>
    <row r="4" spans="1:2">
      <c r="A4" t="s">
        <v>0</v>
      </c>
    </row>
    <row r="5" spans="1:2">
      <c r="A5" t="s">
        <v>1</v>
      </c>
    </row>
    <row r="6" spans="1:2">
      <c r="A6" t="s">
        <v>2</v>
      </c>
    </row>
    <row r="7" spans="1:2">
      <c r="A7" t="s">
        <v>3</v>
      </c>
    </row>
    <row r="8" spans="1:2">
      <c r="A8" t="s">
        <v>4</v>
      </c>
    </row>
    <row r="9" spans="1:2">
      <c r="A9" t="s">
        <v>5</v>
      </c>
    </row>
    <row r="10" spans="1:2">
      <c r="A10" t="s">
        <v>6</v>
      </c>
    </row>
    <row r="11" spans="1:2">
      <c r="A11" t="s">
        <v>7</v>
      </c>
    </row>
    <row r="12" spans="1:2">
      <c r="A12" t="s">
        <v>8</v>
      </c>
    </row>
    <row r="13" spans="1:2">
      <c r="A13" t="s">
        <v>9</v>
      </c>
    </row>
    <row r="14" spans="1:2">
      <c r="A14" t="s">
        <v>10</v>
      </c>
    </row>
    <row r="15" spans="1:2">
      <c r="A15" t="s">
        <v>11</v>
      </c>
    </row>
    <row r="16" spans="1:2">
      <c r="A16" t="s">
        <v>0</v>
      </c>
    </row>
    <row r="17" spans="1:10">
      <c r="A17" t="s">
        <v>0</v>
      </c>
    </row>
    <row r="18" spans="1:10">
      <c r="A18" t="s">
        <v>38</v>
      </c>
      <c r="B18" t="s">
        <v>17</v>
      </c>
      <c r="C18" t="s">
        <v>20</v>
      </c>
      <c r="D18" t="s">
        <v>37</v>
      </c>
      <c r="E18" t="s">
        <v>36</v>
      </c>
      <c r="F18" t="s">
        <v>114</v>
      </c>
    </row>
    <row r="19" spans="1:10">
      <c r="A19">
        <v>1</v>
      </c>
      <c r="B19">
        <v>-91.947999999999993</v>
      </c>
      <c r="C19">
        <v>1102</v>
      </c>
      <c r="D19">
        <v>200000</v>
      </c>
      <c r="E19">
        <v>80</v>
      </c>
      <c r="F19" s="3">
        <v>79.551559454041481</v>
      </c>
      <c r="J19" t="s">
        <v>113</v>
      </c>
    </row>
    <row r="20" spans="1:10">
      <c r="A20">
        <v>2</v>
      </c>
      <c r="B20">
        <v>-91.838999999999999</v>
      </c>
      <c r="C20">
        <v>1102</v>
      </c>
      <c r="D20">
        <v>200000</v>
      </c>
      <c r="E20">
        <v>56</v>
      </c>
      <c r="F20" s="3">
        <v>80.328009091580398</v>
      </c>
    </row>
    <row r="21" spans="1:10">
      <c r="A21">
        <v>3</v>
      </c>
      <c r="B21">
        <v>-91.724000000000004</v>
      </c>
      <c r="C21">
        <v>1102</v>
      </c>
      <c r="D21">
        <v>200000</v>
      </c>
      <c r="E21">
        <v>84</v>
      </c>
      <c r="F21" s="3">
        <v>81.247752503469002</v>
      </c>
    </row>
    <row r="22" spans="1:10">
      <c r="A22">
        <v>4</v>
      </c>
      <c r="B22">
        <v>-91.611999999999995</v>
      </c>
      <c r="C22">
        <v>1102</v>
      </c>
      <c r="D22">
        <v>200000</v>
      </c>
      <c r="E22">
        <v>91</v>
      </c>
      <c r="F22" s="3">
        <v>82.412713850659244</v>
      </c>
    </row>
    <row r="23" spans="1:10">
      <c r="A23">
        <v>5</v>
      </c>
      <c r="B23">
        <v>-91.5</v>
      </c>
      <c r="C23">
        <v>1102</v>
      </c>
      <c r="D23">
        <v>200000</v>
      </c>
      <c r="E23">
        <v>84</v>
      </c>
      <c r="F23" s="3">
        <v>84.228594956457115</v>
      </c>
    </row>
    <row r="24" spans="1:10">
      <c r="A24">
        <v>6</v>
      </c>
      <c r="B24">
        <v>-91.394000000000005</v>
      </c>
      <c r="C24">
        <v>1102</v>
      </c>
      <c r="D24">
        <v>200000</v>
      </c>
      <c r="E24">
        <v>107</v>
      </c>
      <c r="F24" s="3">
        <v>87.235300059302105</v>
      </c>
    </row>
    <row r="25" spans="1:10">
      <c r="A25">
        <v>7</v>
      </c>
      <c r="B25">
        <v>-91.281000000000006</v>
      </c>
      <c r="C25">
        <v>1102</v>
      </c>
      <c r="D25">
        <v>200000</v>
      </c>
      <c r="E25">
        <v>98</v>
      </c>
      <c r="F25" s="3">
        <v>93.104819469739596</v>
      </c>
    </row>
    <row r="26" spans="1:10">
      <c r="A26">
        <v>8</v>
      </c>
      <c r="B26">
        <v>-91.165000000000006</v>
      </c>
      <c r="C26">
        <v>1102</v>
      </c>
      <c r="D26">
        <v>200000</v>
      </c>
      <c r="E26">
        <v>121</v>
      </c>
      <c r="F26" s="3">
        <v>104.06160159365379</v>
      </c>
    </row>
    <row r="27" spans="1:10">
      <c r="A27">
        <v>9</v>
      </c>
      <c r="B27">
        <v>-91.049000000000007</v>
      </c>
      <c r="C27">
        <v>1102</v>
      </c>
      <c r="D27">
        <v>200000</v>
      </c>
      <c r="E27">
        <v>133</v>
      </c>
      <c r="F27" s="3">
        <v>122.6049922267901</v>
      </c>
    </row>
    <row r="28" spans="1:10">
      <c r="A28">
        <v>10</v>
      </c>
      <c r="B28">
        <v>-90.933999999999997</v>
      </c>
      <c r="C28">
        <v>1102</v>
      </c>
      <c r="D28">
        <v>200000</v>
      </c>
      <c r="E28">
        <v>140</v>
      </c>
      <c r="F28" s="3">
        <v>150.602299016903</v>
      </c>
    </row>
    <row r="29" spans="1:10">
      <c r="A29">
        <v>11</v>
      </c>
      <c r="B29">
        <v>-90.823999999999998</v>
      </c>
      <c r="C29">
        <v>1102</v>
      </c>
      <c r="D29">
        <v>200000</v>
      </c>
      <c r="E29">
        <v>186</v>
      </c>
      <c r="F29" s="3">
        <v>186.57175948832696</v>
      </c>
    </row>
    <row r="30" spans="1:10">
      <c r="A30">
        <v>12</v>
      </c>
      <c r="B30">
        <v>-90.709000000000003</v>
      </c>
      <c r="C30">
        <v>1102</v>
      </c>
      <c r="D30">
        <v>200000</v>
      </c>
      <c r="E30">
        <v>216</v>
      </c>
      <c r="F30" s="3">
        <v>230.87257087236742</v>
      </c>
    </row>
    <row r="31" spans="1:10">
      <c r="A31">
        <v>13</v>
      </c>
      <c r="B31">
        <v>-90.594999999999999</v>
      </c>
      <c r="C31">
        <v>1102</v>
      </c>
      <c r="D31">
        <v>200000</v>
      </c>
      <c r="E31">
        <v>267</v>
      </c>
      <c r="F31" s="3">
        <v>275.0038613592717</v>
      </c>
    </row>
    <row r="32" spans="1:10">
      <c r="A32">
        <v>14</v>
      </c>
      <c r="B32">
        <v>-90.486999999999995</v>
      </c>
      <c r="C32">
        <v>1102</v>
      </c>
      <c r="D32">
        <v>200000</v>
      </c>
      <c r="E32">
        <v>303</v>
      </c>
      <c r="F32" s="3">
        <v>308.88333141433151</v>
      </c>
    </row>
    <row r="33" spans="1:6">
      <c r="A33">
        <v>15</v>
      </c>
      <c r="B33">
        <v>-90.372</v>
      </c>
      <c r="C33">
        <v>1102</v>
      </c>
      <c r="D33">
        <v>200000</v>
      </c>
      <c r="E33">
        <v>359</v>
      </c>
      <c r="F33" s="3">
        <v>328.19703018246832</v>
      </c>
    </row>
    <row r="34" spans="1:6">
      <c r="A34">
        <v>16</v>
      </c>
      <c r="B34">
        <v>-90.256</v>
      </c>
      <c r="C34">
        <v>1102</v>
      </c>
      <c r="D34">
        <v>200000</v>
      </c>
      <c r="E34">
        <v>322</v>
      </c>
      <c r="F34" s="3">
        <v>325.27888815489138</v>
      </c>
    </row>
    <row r="35" spans="1:6">
      <c r="A35">
        <v>17</v>
      </c>
      <c r="B35">
        <v>-90.14</v>
      </c>
      <c r="C35">
        <v>1102</v>
      </c>
      <c r="D35">
        <v>200000</v>
      </c>
      <c r="E35">
        <v>322</v>
      </c>
      <c r="F35" s="3">
        <v>300.90812857178742</v>
      </c>
    </row>
    <row r="36" spans="1:6">
      <c r="A36">
        <v>18</v>
      </c>
      <c r="B36">
        <v>-90.025000000000006</v>
      </c>
      <c r="C36">
        <v>1102</v>
      </c>
      <c r="D36">
        <v>200000</v>
      </c>
      <c r="E36">
        <v>260</v>
      </c>
      <c r="F36" s="3">
        <v>262.19729412241173</v>
      </c>
    </row>
    <row r="37" spans="1:6">
      <c r="A37">
        <v>19</v>
      </c>
      <c r="B37">
        <v>-89.918999999999997</v>
      </c>
      <c r="C37">
        <v>1102</v>
      </c>
      <c r="D37">
        <v>200000</v>
      </c>
      <c r="E37">
        <v>200</v>
      </c>
      <c r="F37" s="3">
        <v>221.71862601180243</v>
      </c>
    </row>
    <row r="38" spans="1:6">
      <c r="A38">
        <v>20</v>
      </c>
      <c r="B38">
        <v>-89.805999999999997</v>
      </c>
      <c r="C38">
        <v>1102</v>
      </c>
      <c r="D38">
        <v>200000</v>
      </c>
      <c r="E38">
        <v>189</v>
      </c>
      <c r="F38" s="3">
        <v>181.28545025277489</v>
      </c>
    </row>
    <row r="39" spans="1:6">
      <c r="A39">
        <v>21</v>
      </c>
      <c r="B39">
        <v>-89.691000000000003</v>
      </c>
      <c r="C39">
        <v>1102</v>
      </c>
      <c r="D39">
        <v>200000</v>
      </c>
      <c r="E39">
        <v>140</v>
      </c>
      <c r="F39" s="3">
        <v>148.29771829757973</v>
      </c>
    </row>
    <row r="40" spans="1:6">
      <c r="A40">
        <v>22</v>
      </c>
      <c r="B40">
        <v>-89.576999999999998</v>
      </c>
      <c r="C40">
        <v>1102</v>
      </c>
      <c r="D40">
        <v>200000</v>
      </c>
      <c r="E40">
        <v>123</v>
      </c>
      <c r="F40" s="3">
        <v>125.49793220607627</v>
      </c>
    </row>
    <row r="41" spans="1:6">
      <c r="A41">
        <v>23</v>
      </c>
      <c r="B41">
        <v>-89.457999999999998</v>
      </c>
      <c r="C41">
        <v>1102</v>
      </c>
      <c r="D41">
        <v>200000</v>
      </c>
      <c r="E41">
        <v>116</v>
      </c>
      <c r="F41" s="3">
        <v>111.09546077564968</v>
      </c>
    </row>
    <row r="42" spans="1:6">
      <c r="A42">
        <v>24</v>
      </c>
      <c r="B42">
        <v>-89.341999999999999</v>
      </c>
      <c r="C42">
        <v>1102</v>
      </c>
      <c r="D42">
        <v>200000</v>
      </c>
      <c r="E42">
        <v>121</v>
      </c>
      <c r="F42" s="3">
        <v>103.7934707097923</v>
      </c>
    </row>
    <row r="43" spans="1:6">
      <c r="A43">
        <v>25</v>
      </c>
      <c r="B43">
        <v>-89.234999999999999</v>
      </c>
      <c r="C43">
        <v>1102</v>
      </c>
      <c r="D43">
        <v>200000</v>
      </c>
      <c r="E43">
        <v>113</v>
      </c>
      <c r="F43" s="3">
        <v>100.75432682630694</v>
      </c>
    </row>
    <row r="44" spans="1:6">
      <c r="A44">
        <v>26</v>
      </c>
      <c r="B44">
        <v>-89.13</v>
      </c>
      <c r="C44">
        <v>1102</v>
      </c>
      <c r="D44">
        <v>200000</v>
      </c>
      <c r="E44">
        <v>101</v>
      </c>
      <c r="F44" s="3">
        <v>99.707257832552543</v>
      </c>
    </row>
    <row r="45" spans="1:6">
      <c r="A45">
        <v>27</v>
      </c>
      <c r="B45">
        <v>-89.016000000000005</v>
      </c>
      <c r="C45">
        <v>1102</v>
      </c>
      <c r="D45">
        <v>200000</v>
      </c>
      <c r="E45">
        <v>93</v>
      </c>
      <c r="F45" s="3">
        <v>99.665604128529068</v>
      </c>
    </row>
    <row r="46" spans="1:6">
      <c r="A46">
        <v>28</v>
      </c>
      <c r="B46">
        <v>-88.896000000000001</v>
      </c>
      <c r="C46">
        <v>1102</v>
      </c>
      <c r="D46">
        <v>200000</v>
      </c>
      <c r="E46">
        <v>96</v>
      </c>
      <c r="F46" s="3">
        <v>100.16502568296143</v>
      </c>
    </row>
    <row r="47" spans="1:6">
      <c r="A47">
        <v>29</v>
      </c>
      <c r="B47">
        <v>-88.790999999999997</v>
      </c>
      <c r="C47">
        <v>1102</v>
      </c>
      <c r="D47">
        <v>200000</v>
      </c>
      <c r="E47">
        <v>101</v>
      </c>
      <c r="F47" s="3">
        <v>100.78069848589318</v>
      </c>
    </row>
    <row r="48" spans="1:6">
      <c r="A48">
        <v>30</v>
      </c>
      <c r="B48">
        <v>-88.671999999999997</v>
      </c>
      <c r="C48">
        <v>1102</v>
      </c>
      <c r="D48">
        <v>200000</v>
      </c>
      <c r="E48">
        <v>91</v>
      </c>
      <c r="F48" s="3">
        <v>101.54827358330918</v>
      </c>
    </row>
    <row r="49" spans="1:6">
      <c r="A49">
        <v>31</v>
      </c>
      <c r="B49">
        <v>-88.56</v>
      </c>
      <c r="C49">
        <v>1102</v>
      </c>
      <c r="D49">
        <v>200000</v>
      </c>
      <c r="E49">
        <v>111</v>
      </c>
      <c r="F49" s="3">
        <v>102.29258555367834</v>
      </c>
    </row>
    <row r="50" spans="1:6">
      <c r="A50">
        <v>32</v>
      </c>
      <c r="B50">
        <v>-88.451999999999998</v>
      </c>
      <c r="C50">
        <v>1102</v>
      </c>
      <c r="D50">
        <v>200000</v>
      </c>
      <c r="E50">
        <v>94</v>
      </c>
      <c r="F50" s="3">
        <v>103.01600807341956</v>
      </c>
    </row>
    <row r="51" spans="1:6">
      <c r="A51" t="s">
        <v>0</v>
      </c>
    </row>
    <row r="52" spans="1:6">
      <c r="A52" t="s">
        <v>0</v>
      </c>
    </row>
    <row r="53" spans="1:6">
      <c r="A53" t="s">
        <v>0</v>
      </c>
    </row>
    <row r="54" spans="1:6">
      <c r="A54" t="s">
        <v>0</v>
      </c>
    </row>
    <row r="55" spans="1:6">
      <c r="A55" t="s">
        <v>56</v>
      </c>
    </row>
    <row r="56" spans="1:6">
      <c r="A56" t="s">
        <v>2</v>
      </c>
    </row>
    <row r="57" spans="1:6">
      <c r="A57" t="s">
        <v>3</v>
      </c>
    </row>
    <row r="58" spans="1:6">
      <c r="A58" t="s">
        <v>4</v>
      </c>
    </row>
    <row r="59" spans="1:6">
      <c r="A59" t="s">
        <v>5</v>
      </c>
    </row>
    <row r="60" spans="1:6">
      <c r="A60" t="s">
        <v>57</v>
      </c>
    </row>
    <row r="61" spans="1:6">
      <c r="A61" t="s">
        <v>7</v>
      </c>
    </row>
    <row r="62" spans="1:6">
      <c r="A62" t="s">
        <v>8</v>
      </c>
    </row>
    <row r="63" spans="1:6">
      <c r="A63" t="s">
        <v>9</v>
      </c>
    </row>
    <row r="64" spans="1:6">
      <c r="A64" t="s">
        <v>10</v>
      </c>
    </row>
    <row r="65" spans="1:10">
      <c r="A65" t="s">
        <v>11</v>
      </c>
    </row>
    <row r="66" spans="1:10">
      <c r="A66" t="s">
        <v>0</v>
      </c>
    </row>
    <row r="67" spans="1:10">
      <c r="A67" t="s">
        <v>0</v>
      </c>
    </row>
    <row r="68" spans="1:10">
      <c r="A68" t="s">
        <v>38</v>
      </c>
      <c r="B68" t="s">
        <v>17</v>
      </c>
      <c r="C68" t="s">
        <v>20</v>
      </c>
      <c r="D68" t="s">
        <v>37</v>
      </c>
      <c r="E68" t="s">
        <v>36</v>
      </c>
      <c r="F68" t="s">
        <v>114</v>
      </c>
    </row>
    <row r="69" spans="1:10">
      <c r="A69">
        <v>1</v>
      </c>
      <c r="B69">
        <v>-91.947999999999993</v>
      </c>
      <c r="C69">
        <v>931</v>
      </c>
      <c r="D69">
        <v>176887</v>
      </c>
      <c r="E69">
        <v>72</v>
      </c>
      <c r="F69" s="3">
        <v>71.681251672480087</v>
      </c>
      <c r="J69" t="s">
        <v>126</v>
      </c>
    </row>
    <row r="70" spans="1:10">
      <c r="A70">
        <v>2</v>
      </c>
      <c r="B70">
        <v>-91.838999999999999</v>
      </c>
      <c r="C70">
        <v>931</v>
      </c>
      <c r="D70">
        <v>176887</v>
      </c>
      <c r="E70">
        <v>59</v>
      </c>
      <c r="F70" s="3">
        <v>72.245071692007357</v>
      </c>
    </row>
    <row r="71" spans="1:10">
      <c r="A71">
        <v>3</v>
      </c>
      <c r="B71">
        <v>-91.724000000000004</v>
      </c>
      <c r="C71">
        <v>931</v>
      </c>
      <c r="D71">
        <v>176887</v>
      </c>
      <c r="E71">
        <v>56</v>
      </c>
      <c r="F71" s="3">
        <v>72.849902453236112</v>
      </c>
    </row>
    <row r="72" spans="1:10">
      <c r="A72">
        <v>4</v>
      </c>
      <c r="B72">
        <v>-91.611999999999995</v>
      </c>
      <c r="C72">
        <v>931</v>
      </c>
      <c r="D72">
        <v>176887</v>
      </c>
      <c r="E72">
        <v>90</v>
      </c>
      <c r="F72" s="3">
        <v>73.478624824901559</v>
      </c>
    </row>
    <row r="73" spans="1:10">
      <c r="A73">
        <v>5</v>
      </c>
      <c r="B73">
        <v>-91.5</v>
      </c>
      <c r="C73">
        <v>931</v>
      </c>
      <c r="D73">
        <v>176887</v>
      </c>
      <c r="E73">
        <v>81</v>
      </c>
      <c r="F73" s="3">
        <v>74.246300078219917</v>
      </c>
    </row>
    <row r="74" spans="1:10">
      <c r="A74">
        <v>6</v>
      </c>
      <c r="B74">
        <v>-91.394000000000005</v>
      </c>
      <c r="C74">
        <v>931</v>
      </c>
      <c r="D74">
        <v>176887</v>
      </c>
      <c r="E74">
        <v>91</v>
      </c>
      <c r="F74" s="3">
        <v>75.357478338286867</v>
      </c>
    </row>
    <row r="75" spans="1:10">
      <c r="A75">
        <v>7</v>
      </c>
      <c r="B75">
        <v>-91.281000000000006</v>
      </c>
      <c r="C75">
        <v>931</v>
      </c>
      <c r="D75">
        <v>176887</v>
      </c>
      <c r="E75">
        <v>85</v>
      </c>
      <c r="F75" s="3">
        <v>77.634917981746227</v>
      </c>
    </row>
    <row r="76" spans="1:10">
      <c r="A76">
        <v>8</v>
      </c>
      <c r="B76">
        <v>-91.165000000000006</v>
      </c>
      <c r="C76">
        <v>931</v>
      </c>
      <c r="D76">
        <v>176887</v>
      </c>
      <c r="E76">
        <v>84</v>
      </c>
      <c r="F76" s="3">
        <v>82.708081549308162</v>
      </c>
    </row>
    <row r="77" spans="1:10">
      <c r="A77">
        <v>9</v>
      </c>
      <c r="B77">
        <v>-91.049000000000007</v>
      </c>
      <c r="C77">
        <v>931</v>
      </c>
      <c r="D77">
        <v>176887</v>
      </c>
      <c r="E77">
        <v>107</v>
      </c>
      <c r="F77" s="3">
        <v>93.401436643406996</v>
      </c>
    </row>
    <row r="78" spans="1:10">
      <c r="A78">
        <v>10</v>
      </c>
      <c r="B78">
        <v>-90.933999999999997</v>
      </c>
      <c r="C78">
        <v>931</v>
      </c>
      <c r="D78">
        <v>176887</v>
      </c>
      <c r="E78">
        <v>112</v>
      </c>
      <c r="F78" s="3">
        <v>113.42723535553424</v>
      </c>
    </row>
    <row r="79" spans="1:10">
      <c r="A79">
        <v>11</v>
      </c>
      <c r="B79">
        <v>-90.823999999999998</v>
      </c>
      <c r="C79">
        <v>931</v>
      </c>
      <c r="D79">
        <v>176887</v>
      </c>
      <c r="E79">
        <v>138</v>
      </c>
      <c r="F79" s="3">
        <v>144.61123537571709</v>
      </c>
    </row>
    <row r="80" spans="1:10">
      <c r="A80">
        <v>12</v>
      </c>
      <c r="B80">
        <v>-90.709000000000003</v>
      </c>
      <c r="C80">
        <v>931</v>
      </c>
      <c r="D80">
        <v>176887</v>
      </c>
      <c r="E80">
        <v>193</v>
      </c>
      <c r="F80" s="3">
        <v>190.27226760960713</v>
      </c>
    </row>
    <row r="81" spans="1:6">
      <c r="A81">
        <v>13</v>
      </c>
      <c r="B81">
        <v>-90.594999999999999</v>
      </c>
      <c r="C81">
        <v>931</v>
      </c>
      <c r="D81">
        <v>176887</v>
      </c>
      <c r="E81">
        <v>239</v>
      </c>
      <c r="F81" s="3">
        <v>243.5676784963988</v>
      </c>
    </row>
    <row r="82" spans="1:6">
      <c r="A82">
        <v>14</v>
      </c>
      <c r="B82">
        <v>-90.486999999999995</v>
      </c>
      <c r="C82">
        <v>931</v>
      </c>
      <c r="D82">
        <v>176887</v>
      </c>
      <c r="E82">
        <v>288</v>
      </c>
      <c r="F82" s="3">
        <v>291.15599160580774</v>
      </c>
    </row>
    <row r="83" spans="1:6">
      <c r="A83">
        <v>15</v>
      </c>
      <c r="B83">
        <v>-90.372</v>
      </c>
      <c r="C83">
        <v>931</v>
      </c>
      <c r="D83">
        <v>176887</v>
      </c>
      <c r="E83">
        <v>328</v>
      </c>
      <c r="F83" s="3">
        <v>324.90101164102907</v>
      </c>
    </row>
    <row r="84" spans="1:6">
      <c r="A84">
        <v>16</v>
      </c>
      <c r="B84">
        <v>-90.256</v>
      </c>
      <c r="C84">
        <v>931</v>
      </c>
      <c r="D84">
        <v>176887</v>
      </c>
      <c r="E84">
        <v>332</v>
      </c>
      <c r="F84" s="3">
        <v>330.27115038501427</v>
      </c>
    </row>
    <row r="85" spans="1:6">
      <c r="A85">
        <v>17</v>
      </c>
      <c r="B85">
        <v>-90.14</v>
      </c>
      <c r="C85">
        <v>931</v>
      </c>
      <c r="D85">
        <v>176887</v>
      </c>
      <c r="E85">
        <v>298</v>
      </c>
      <c r="F85" s="3">
        <v>305.16003308567895</v>
      </c>
    </row>
    <row r="86" spans="1:6">
      <c r="A86">
        <v>18</v>
      </c>
      <c r="B86">
        <v>-90.025000000000006</v>
      </c>
      <c r="C86">
        <v>931</v>
      </c>
      <c r="D86">
        <v>176887</v>
      </c>
      <c r="E86">
        <v>288</v>
      </c>
      <c r="F86" s="3">
        <v>259.01012104617882</v>
      </c>
    </row>
    <row r="87" spans="1:6">
      <c r="A87">
        <v>19</v>
      </c>
      <c r="B87">
        <v>-89.918999999999997</v>
      </c>
      <c r="C87">
        <v>931</v>
      </c>
      <c r="D87">
        <v>176887</v>
      </c>
      <c r="E87">
        <v>194</v>
      </c>
      <c r="F87" s="3">
        <v>210.08984578523521</v>
      </c>
    </row>
    <row r="88" spans="1:6">
      <c r="A88">
        <v>20</v>
      </c>
      <c r="B88">
        <v>-89.805999999999997</v>
      </c>
      <c r="C88">
        <v>931</v>
      </c>
      <c r="D88">
        <v>176887</v>
      </c>
      <c r="E88">
        <v>172</v>
      </c>
      <c r="F88" s="3">
        <v>163.00824985310979</v>
      </c>
    </row>
    <row r="89" spans="1:6">
      <c r="A89">
        <v>21</v>
      </c>
      <c r="B89">
        <v>-89.691000000000003</v>
      </c>
      <c r="C89">
        <v>931</v>
      </c>
      <c r="D89">
        <v>176887</v>
      </c>
      <c r="E89">
        <v>110</v>
      </c>
      <c r="F89" s="3">
        <v>127.42404880706552</v>
      </c>
    </row>
    <row r="90" spans="1:6">
      <c r="A90">
        <v>22</v>
      </c>
      <c r="B90">
        <v>-89.576999999999998</v>
      </c>
      <c r="C90">
        <v>931</v>
      </c>
      <c r="D90">
        <v>176887</v>
      </c>
      <c r="E90">
        <v>114</v>
      </c>
      <c r="F90" s="3">
        <v>105.41734761954552</v>
      </c>
    </row>
    <row r="91" spans="1:6">
      <c r="A91">
        <v>23</v>
      </c>
      <c r="B91">
        <v>-89.457999999999998</v>
      </c>
      <c r="C91">
        <v>931</v>
      </c>
      <c r="D91">
        <v>176887</v>
      </c>
      <c r="E91">
        <v>94</v>
      </c>
      <c r="F91" s="3">
        <v>93.424852640477283</v>
      </c>
    </row>
    <row r="92" spans="1:6">
      <c r="A92">
        <v>24</v>
      </c>
      <c r="B92">
        <v>-89.341999999999999</v>
      </c>
      <c r="C92">
        <v>931</v>
      </c>
      <c r="D92">
        <v>176887</v>
      </c>
      <c r="E92">
        <v>109</v>
      </c>
      <c r="F92" s="3">
        <v>88.421861249534373</v>
      </c>
    </row>
    <row r="93" spans="1:6">
      <c r="A93">
        <v>25</v>
      </c>
      <c r="B93">
        <v>-89.234999999999999</v>
      </c>
      <c r="C93">
        <v>931</v>
      </c>
      <c r="D93">
        <v>176887</v>
      </c>
      <c r="E93">
        <v>80</v>
      </c>
      <c r="F93" s="3">
        <v>86.843469640740352</v>
      </c>
    </row>
    <row r="94" spans="1:6">
      <c r="A94">
        <v>26</v>
      </c>
      <c r="B94">
        <v>-89.13</v>
      </c>
      <c r="C94">
        <v>931</v>
      </c>
      <c r="D94">
        <v>176887</v>
      </c>
      <c r="E94">
        <v>83</v>
      </c>
      <c r="F94" s="3">
        <v>86.584544793019305</v>
      </c>
    </row>
    <row r="95" spans="1:6">
      <c r="A95">
        <v>27</v>
      </c>
      <c r="B95">
        <v>-89.016000000000005</v>
      </c>
      <c r="C95">
        <v>931</v>
      </c>
      <c r="D95">
        <v>176887</v>
      </c>
      <c r="E95">
        <v>95</v>
      </c>
      <c r="F95" s="3">
        <v>86.88359624458154</v>
      </c>
    </row>
    <row r="96" spans="1:6">
      <c r="A96">
        <v>28</v>
      </c>
      <c r="B96">
        <v>-88.896000000000001</v>
      </c>
      <c r="C96">
        <v>931</v>
      </c>
      <c r="D96">
        <v>176887</v>
      </c>
      <c r="E96">
        <v>64</v>
      </c>
      <c r="F96" s="3">
        <v>87.4199301234366</v>
      </c>
    </row>
    <row r="97" spans="1:6">
      <c r="A97">
        <v>29</v>
      </c>
      <c r="B97">
        <v>-88.790999999999997</v>
      </c>
      <c r="C97">
        <v>931</v>
      </c>
      <c r="D97">
        <v>176887</v>
      </c>
      <c r="E97">
        <v>92</v>
      </c>
      <c r="F97" s="3">
        <v>87.943341934697088</v>
      </c>
    </row>
    <row r="98" spans="1:6">
      <c r="A98">
        <v>30</v>
      </c>
      <c r="B98">
        <v>-88.671999999999997</v>
      </c>
      <c r="C98">
        <v>931</v>
      </c>
      <c r="D98">
        <v>176887</v>
      </c>
      <c r="E98">
        <v>74</v>
      </c>
      <c r="F98" s="3">
        <v>88.55174771362293</v>
      </c>
    </row>
    <row r="99" spans="1:6">
      <c r="A99">
        <v>31</v>
      </c>
      <c r="B99">
        <v>-88.56</v>
      </c>
      <c r="C99">
        <v>931</v>
      </c>
      <c r="D99">
        <v>176887</v>
      </c>
      <c r="E99">
        <v>108</v>
      </c>
      <c r="F99" s="3">
        <v>89.127753525272098</v>
      </c>
    </row>
    <row r="100" spans="1:6">
      <c r="A100">
        <v>32</v>
      </c>
      <c r="B100">
        <v>-88.451999999999998</v>
      </c>
      <c r="C100">
        <v>931</v>
      </c>
      <c r="D100">
        <v>176887</v>
      </c>
      <c r="E100">
        <v>104</v>
      </c>
      <c r="F100" s="3">
        <v>89.683786423156519</v>
      </c>
    </row>
    <row r="101" spans="1:6">
      <c r="A101" t="s">
        <v>0</v>
      </c>
    </row>
    <row r="102" spans="1:6">
      <c r="A102" t="s">
        <v>0</v>
      </c>
    </row>
    <row r="103" spans="1:6">
      <c r="A103" t="s">
        <v>0</v>
      </c>
    </row>
    <row r="104" spans="1:6">
      <c r="A104" t="s">
        <v>0</v>
      </c>
    </row>
    <row r="105" spans="1:6">
      <c r="A105" t="s">
        <v>58</v>
      </c>
    </row>
    <row r="106" spans="1:6">
      <c r="A106" t="s">
        <v>2</v>
      </c>
    </row>
    <row r="107" spans="1:6">
      <c r="A107" t="s">
        <v>3</v>
      </c>
    </row>
    <row r="108" spans="1:6">
      <c r="A108" t="s">
        <v>4</v>
      </c>
    </row>
    <row r="109" spans="1:6">
      <c r="A109" t="s">
        <v>5</v>
      </c>
    </row>
    <row r="110" spans="1:6">
      <c r="A110" t="s">
        <v>59</v>
      </c>
    </row>
    <row r="111" spans="1:6">
      <c r="A111" t="s">
        <v>7</v>
      </c>
    </row>
    <row r="112" spans="1:6">
      <c r="A112" t="s">
        <v>8</v>
      </c>
    </row>
    <row r="113" spans="1:10">
      <c r="A113" t="s">
        <v>9</v>
      </c>
    </row>
    <row r="114" spans="1:10">
      <c r="A114" t="s">
        <v>10</v>
      </c>
    </row>
    <row r="115" spans="1:10">
      <c r="A115" t="s">
        <v>11</v>
      </c>
    </row>
    <row r="116" spans="1:10">
      <c r="A116" t="s">
        <v>0</v>
      </c>
    </row>
    <row r="117" spans="1:10">
      <c r="A117" t="s">
        <v>0</v>
      </c>
    </row>
    <row r="118" spans="1:10">
      <c r="A118" t="s">
        <v>38</v>
      </c>
      <c r="B118" t="s">
        <v>17</v>
      </c>
      <c r="C118" t="s">
        <v>20</v>
      </c>
      <c r="D118" t="s">
        <v>37</v>
      </c>
      <c r="E118" t="s">
        <v>36</v>
      </c>
      <c r="F118" t="s">
        <v>114</v>
      </c>
    </row>
    <row r="119" spans="1:10">
      <c r="A119">
        <v>1</v>
      </c>
      <c r="B119">
        <v>-91.947999999999993</v>
      </c>
      <c r="C119">
        <v>1049</v>
      </c>
      <c r="D119">
        <v>200000</v>
      </c>
      <c r="E119">
        <v>73</v>
      </c>
      <c r="F119" s="3">
        <v>76.350208843416752</v>
      </c>
      <c r="J119" t="s">
        <v>127</v>
      </c>
    </row>
    <row r="120" spans="1:10">
      <c r="A120">
        <v>2</v>
      </c>
      <c r="B120">
        <v>-91.838999999999999</v>
      </c>
      <c r="C120">
        <v>1049</v>
      </c>
      <c r="D120">
        <v>200000</v>
      </c>
      <c r="E120">
        <v>62</v>
      </c>
      <c r="F120" s="3">
        <v>77.213510253131915</v>
      </c>
    </row>
    <row r="121" spans="1:10">
      <c r="A121">
        <v>3</v>
      </c>
      <c r="B121">
        <v>-91.724000000000004</v>
      </c>
      <c r="C121">
        <v>1049</v>
      </c>
      <c r="D121">
        <v>200000</v>
      </c>
      <c r="E121">
        <v>71</v>
      </c>
      <c r="F121" s="3">
        <v>78.147949541892018</v>
      </c>
    </row>
    <row r="122" spans="1:10">
      <c r="A122">
        <v>4</v>
      </c>
      <c r="B122">
        <v>-91.611999999999995</v>
      </c>
      <c r="C122">
        <v>1049</v>
      </c>
      <c r="D122">
        <v>200000</v>
      </c>
      <c r="E122">
        <v>86</v>
      </c>
      <c r="F122" s="3">
        <v>79.138789145610346</v>
      </c>
    </row>
    <row r="123" spans="1:10">
      <c r="A123">
        <v>5</v>
      </c>
      <c r="B123">
        <v>-91.5</v>
      </c>
      <c r="C123">
        <v>1049</v>
      </c>
      <c r="D123">
        <v>200000</v>
      </c>
      <c r="E123">
        <v>73</v>
      </c>
      <c r="F123" s="3">
        <v>80.376336980371306</v>
      </c>
    </row>
    <row r="124" spans="1:10">
      <c r="A124">
        <v>6</v>
      </c>
      <c r="B124">
        <v>-91.394000000000005</v>
      </c>
      <c r="C124">
        <v>1049</v>
      </c>
      <c r="D124">
        <v>200000</v>
      </c>
      <c r="E124">
        <v>81</v>
      </c>
      <c r="F124" s="3">
        <v>82.15360116919247</v>
      </c>
    </row>
    <row r="125" spans="1:10">
      <c r="A125">
        <v>7</v>
      </c>
      <c r="B125">
        <v>-91.281000000000006</v>
      </c>
      <c r="C125">
        <v>1049</v>
      </c>
      <c r="D125">
        <v>200000</v>
      </c>
      <c r="E125">
        <v>115</v>
      </c>
      <c r="F125" s="3">
        <v>85.59431486607869</v>
      </c>
    </row>
    <row r="126" spans="1:10">
      <c r="A126">
        <v>8</v>
      </c>
      <c r="B126">
        <v>-91.165000000000006</v>
      </c>
      <c r="C126">
        <v>1049</v>
      </c>
      <c r="D126">
        <v>200000</v>
      </c>
      <c r="E126">
        <v>117</v>
      </c>
      <c r="F126" s="3">
        <v>92.643561929358583</v>
      </c>
    </row>
    <row r="127" spans="1:10">
      <c r="A127">
        <v>9</v>
      </c>
      <c r="B127">
        <v>-91.049000000000007</v>
      </c>
      <c r="C127">
        <v>1049</v>
      </c>
      <c r="D127">
        <v>200000</v>
      </c>
      <c r="E127">
        <v>115</v>
      </c>
      <c r="F127" s="3">
        <v>106.34950224609395</v>
      </c>
    </row>
    <row r="128" spans="1:10">
      <c r="A128">
        <v>10</v>
      </c>
      <c r="B128">
        <v>-90.933999999999997</v>
      </c>
      <c r="C128">
        <v>1049</v>
      </c>
      <c r="D128">
        <v>200000</v>
      </c>
      <c r="E128">
        <v>143</v>
      </c>
      <c r="F128" s="3">
        <v>130.38434033146578</v>
      </c>
    </row>
    <row r="129" spans="1:6">
      <c r="A129">
        <v>11</v>
      </c>
      <c r="B129">
        <v>-90.823999999999998</v>
      </c>
      <c r="C129">
        <v>1049</v>
      </c>
      <c r="D129">
        <v>200000</v>
      </c>
      <c r="E129">
        <v>170</v>
      </c>
      <c r="F129" s="3">
        <v>166.0836662651046</v>
      </c>
    </row>
    <row r="130" spans="1:6">
      <c r="A130">
        <v>12</v>
      </c>
      <c r="B130">
        <v>-90.709000000000003</v>
      </c>
      <c r="C130">
        <v>1049</v>
      </c>
      <c r="D130">
        <v>200000</v>
      </c>
      <c r="E130">
        <v>193</v>
      </c>
      <c r="F130" s="3">
        <v>216.84373146629707</v>
      </c>
    </row>
    <row r="131" spans="1:6">
      <c r="A131">
        <v>13</v>
      </c>
      <c r="B131">
        <v>-90.594999999999999</v>
      </c>
      <c r="C131">
        <v>1049</v>
      </c>
      <c r="D131">
        <v>200000</v>
      </c>
      <c r="E131">
        <v>272</v>
      </c>
      <c r="F131" s="3">
        <v>275.59620528747485</v>
      </c>
    </row>
    <row r="132" spans="1:6">
      <c r="A132">
        <v>14</v>
      </c>
      <c r="B132">
        <v>-90.486999999999995</v>
      </c>
      <c r="C132">
        <v>1049</v>
      </c>
      <c r="D132">
        <v>200000</v>
      </c>
      <c r="E132">
        <v>317</v>
      </c>
      <c r="F132" s="3">
        <v>329.15578441909605</v>
      </c>
    </row>
    <row r="133" spans="1:6">
      <c r="A133">
        <v>15</v>
      </c>
      <c r="B133">
        <v>-90.372</v>
      </c>
      <c r="C133">
        <v>1049</v>
      </c>
      <c r="D133">
        <v>200000</v>
      </c>
      <c r="E133">
        <v>376</v>
      </c>
      <c r="F133" s="3">
        <v>370.45662403621179</v>
      </c>
    </row>
    <row r="134" spans="1:6">
      <c r="A134">
        <v>16</v>
      </c>
      <c r="B134">
        <v>-90.256</v>
      </c>
      <c r="C134">
        <v>1049</v>
      </c>
      <c r="D134">
        <v>200000</v>
      </c>
      <c r="E134">
        <v>380</v>
      </c>
      <c r="F134" s="3">
        <v>383.93916640543125</v>
      </c>
    </row>
    <row r="135" spans="1:6">
      <c r="A135">
        <v>17</v>
      </c>
      <c r="B135">
        <v>-90.14</v>
      </c>
      <c r="C135">
        <v>1049</v>
      </c>
      <c r="D135">
        <v>200000</v>
      </c>
      <c r="E135">
        <v>402</v>
      </c>
      <c r="F135" s="3">
        <v>365.1469418300253</v>
      </c>
    </row>
    <row r="136" spans="1:6">
      <c r="A136">
        <v>18</v>
      </c>
      <c r="B136">
        <v>-90.025000000000006</v>
      </c>
      <c r="C136">
        <v>1049</v>
      </c>
      <c r="D136">
        <v>200000</v>
      </c>
      <c r="E136">
        <v>324</v>
      </c>
      <c r="F136" s="3">
        <v>320.77122244914352</v>
      </c>
    </row>
    <row r="137" spans="1:6">
      <c r="A137">
        <v>19</v>
      </c>
      <c r="B137">
        <v>-89.918999999999997</v>
      </c>
      <c r="C137">
        <v>1049</v>
      </c>
      <c r="D137">
        <v>200000</v>
      </c>
      <c r="E137">
        <v>255</v>
      </c>
      <c r="F137" s="3">
        <v>268.32286089690768</v>
      </c>
    </row>
    <row r="138" spans="1:6">
      <c r="A138">
        <v>20</v>
      </c>
      <c r="B138">
        <v>-89.805999999999997</v>
      </c>
      <c r="C138">
        <v>1049</v>
      </c>
      <c r="D138">
        <v>200000</v>
      </c>
      <c r="E138">
        <v>223</v>
      </c>
      <c r="F138" s="3">
        <v>212.86851136278736</v>
      </c>
    </row>
    <row r="139" spans="1:6">
      <c r="A139">
        <v>21</v>
      </c>
      <c r="B139">
        <v>-89.691000000000003</v>
      </c>
      <c r="C139">
        <v>1049</v>
      </c>
      <c r="D139">
        <v>200000</v>
      </c>
      <c r="E139">
        <v>157</v>
      </c>
      <c r="F139" s="3">
        <v>166.48446284545466</v>
      </c>
    </row>
    <row r="140" spans="1:6">
      <c r="A140">
        <v>22</v>
      </c>
      <c r="B140">
        <v>-89.576999999999998</v>
      </c>
      <c r="C140">
        <v>1049</v>
      </c>
      <c r="D140">
        <v>200000</v>
      </c>
      <c r="E140">
        <v>121</v>
      </c>
      <c r="F140" s="3">
        <v>134.39909031909858</v>
      </c>
    </row>
    <row r="141" spans="1:6">
      <c r="A141">
        <v>23</v>
      </c>
      <c r="B141">
        <v>-89.457999999999998</v>
      </c>
      <c r="C141">
        <v>1049</v>
      </c>
      <c r="D141">
        <v>200000</v>
      </c>
      <c r="E141">
        <v>125</v>
      </c>
      <c r="F141" s="3">
        <v>114.51247508603549</v>
      </c>
    </row>
    <row r="142" spans="1:6">
      <c r="A142">
        <v>24</v>
      </c>
      <c r="B142">
        <v>-89.341999999999999</v>
      </c>
      <c r="C142">
        <v>1049</v>
      </c>
      <c r="D142">
        <v>200000</v>
      </c>
      <c r="E142">
        <v>95</v>
      </c>
      <c r="F142" s="3">
        <v>104.79648957985626</v>
      </c>
    </row>
    <row r="143" spans="1:6">
      <c r="A143">
        <v>25</v>
      </c>
      <c r="B143">
        <v>-89.234999999999999</v>
      </c>
      <c r="C143">
        <v>1049</v>
      </c>
      <c r="D143">
        <v>200000</v>
      </c>
      <c r="E143">
        <v>113</v>
      </c>
      <c r="F143" s="3">
        <v>100.9617782221445</v>
      </c>
    </row>
    <row r="144" spans="1:6">
      <c r="A144">
        <v>26</v>
      </c>
      <c r="B144">
        <v>-89.13</v>
      </c>
      <c r="C144">
        <v>1049</v>
      </c>
      <c r="D144">
        <v>200000</v>
      </c>
      <c r="E144">
        <v>99</v>
      </c>
      <c r="F144" s="3">
        <v>99.747189214566447</v>
      </c>
    </row>
    <row r="145" spans="1:6">
      <c r="A145">
        <v>27</v>
      </c>
      <c r="B145">
        <v>-89.016000000000005</v>
      </c>
      <c r="C145">
        <v>1049</v>
      </c>
      <c r="D145">
        <v>200000</v>
      </c>
      <c r="E145">
        <v>98</v>
      </c>
      <c r="F145" s="3">
        <v>99.77682947390565</v>
      </c>
    </row>
    <row r="146" spans="1:6">
      <c r="A146">
        <v>28</v>
      </c>
      <c r="B146">
        <v>-88.896000000000001</v>
      </c>
      <c r="C146">
        <v>1049</v>
      </c>
      <c r="D146">
        <v>200000</v>
      </c>
      <c r="E146">
        <v>109</v>
      </c>
      <c r="F146" s="3">
        <v>100.42262759693584</v>
      </c>
    </row>
    <row r="147" spans="1:6">
      <c r="A147">
        <v>29</v>
      </c>
      <c r="B147">
        <v>-88.790999999999997</v>
      </c>
      <c r="C147">
        <v>1049</v>
      </c>
      <c r="D147">
        <v>200000</v>
      </c>
      <c r="E147">
        <v>107</v>
      </c>
      <c r="F147" s="3">
        <v>101.17013821440699</v>
      </c>
    </row>
    <row r="148" spans="1:6">
      <c r="A148">
        <v>30</v>
      </c>
      <c r="B148">
        <v>-88.671999999999997</v>
      </c>
      <c r="C148">
        <v>1049</v>
      </c>
      <c r="D148">
        <v>200000</v>
      </c>
      <c r="E148">
        <v>92</v>
      </c>
      <c r="F148" s="3">
        <v>102.08057186585069</v>
      </c>
    </row>
    <row r="149" spans="1:6">
      <c r="A149">
        <v>31</v>
      </c>
      <c r="B149">
        <v>-88.56</v>
      </c>
      <c r="C149">
        <v>1049</v>
      </c>
      <c r="D149">
        <v>200000</v>
      </c>
      <c r="E149">
        <v>88</v>
      </c>
      <c r="F149" s="3">
        <v>102.95488682774148</v>
      </c>
    </row>
    <row r="150" spans="1:6">
      <c r="A150">
        <v>32</v>
      </c>
      <c r="B150">
        <v>-88.451999999999998</v>
      </c>
      <c r="C150">
        <v>1049</v>
      </c>
      <c r="D150">
        <v>200000</v>
      </c>
      <c r="E150">
        <v>116</v>
      </c>
      <c r="F150" s="3">
        <v>103.80188127254475</v>
      </c>
    </row>
    <row r="151" spans="1:6">
      <c r="A151" t="s">
        <v>0</v>
      </c>
    </row>
    <row r="152" spans="1:6">
      <c r="A152" t="s">
        <v>0</v>
      </c>
    </row>
    <row r="153" spans="1:6">
      <c r="A153" t="s">
        <v>0</v>
      </c>
    </row>
    <row r="154" spans="1:6">
      <c r="A154" t="s">
        <v>0</v>
      </c>
    </row>
    <row r="155" spans="1:6">
      <c r="A155" t="s">
        <v>60</v>
      </c>
    </row>
    <row r="156" spans="1:6">
      <c r="A156" t="s">
        <v>2</v>
      </c>
    </row>
    <row r="157" spans="1:6">
      <c r="A157" t="s">
        <v>3</v>
      </c>
    </row>
    <row r="158" spans="1:6">
      <c r="A158" t="s">
        <v>4</v>
      </c>
    </row>
    <row r="159" spans="1:6">
      <c r="A159" t="s">
        <v>5</v>
      </c>
    </row>
    <row r="160" spans="1:6">
      <c r="A160" t="s">
        <v>61</v>
      </c>
    </row>
    <row r="161" spans="1:10">
      <c r="A161" t="s">
        <v>7</v>
      </c>
    </row>
    <row r="162" spans="1:10">
      <c r="A162" t="s">
        <v>8</v>
      </c>
    </row>
    <row r="163" spans="1:10">
      <c r="A163" t="s">
        <v>9</v>
      </c>
    </row>
    <row r="164" spans="1:10">
      <c r="A164" t="s">
        <v>10</v>
      </c>
    </row>
    <row r="165" spans="1:10">
      <c r="A165" t="s">
        <v>11</v>
      </c>
    </row>
    <row r="166" spans="1:10">
      <c r="A166" t="s">
        <v>0</v>
      </c>
    </row>
    <row r="167" spans="1:10">
      <c r="A167" t="s">
        <v>0</v>
      </c>
    </row>
    <row r="168" spans="1:10">
      <c r="A168" t="s">
        <v>38</v>
      </c>
      <c r="B168" t="s">
        <v>17</v>
      </c>
      <c r="C168" t="s">
        <v>20</v>
      </c>
      <c r="D168" t="s">
        <v>37</v>
      </c>
      <c r="E168" t="s">
        <v>36</v>
      </c>
      <c r="F168" t="s">
        <v>114</v>
      </c>
    </row>
    <row r="169" spans="1:10">
      <c r="A169">
        <v>1</v>
      </c>
      <c r="B169">
        <v>-91.947999999999993</v>
      </c>
      <c r="C169">
        <v>1045</v>
      </c>
      <c r="D169">
        <v>200000</v>
      </c>
      <c r="E169">
        <v>72</v>
      </c>
      <c r="F169" s="3">
        <v>72.198516198053682</v>
      </c>
      <c r="J169" t="s">
        <v>128</v>
      </c>
    </row>
    <row r="170" spans="1:10">
      <c r="A170">
        <v>2</v>
      </c>
      <c r="B170">
        <v>-91.838999999999999</v>
      </c>
      <c r="C170">
        <v>1045</v>
      </c>
      <c r="D170">
        <v>200000</v>
      </c>
      <c r="E170">
        <v>64</v>
      </c>
      <c r="F170" s="3">
        <v>73.123505741572345</v>
      </c>
    </row>
    <row r="171" spans="1:10">
      <c r="A171">
        <v>3</v>
      </c>
      <c r="B171">
        <v>-91.724000000000004</v>
      </c>
      <c r="C171">
        <v>1045</v>
      </c>
      <c r="D171">
        <v>200000</v>
      </c>
      <c r="E171">
        <v>69</v>
      </c>
      <c r="F171" s="3">
        <v>74.271951678407447</v>
      </c>
    </row>
    <row r="172" spans="1:10">
      <c r="A172">
        <v>4</v>
      </c>
      <c r="B172">
        <v>-91.611999999999995</v>
      </c>
      <c r="C172">
        <v>1045</v>
      </c>
      <c r="D172">
        <v>200000</v>
      </c>
      <c r="E172">
        <v>82</v>
      </c>
      <c r="F172" s="3">
        <v>75.712375766327057</v>
      </c>
    </row>
    <row r="173" spans="1:10">
      <c r="A173">
        <v>5</v>
      </c>
      <c r="B173">
        <v>-91.5</v>
      </c>
      <c r="C173">
        <v>1045</v>
      </c>
      <c r="D173">
        <v>200000</v>
      </c>
      <c r="E173">
        <v>93</v>
      </c>
      <c r="F173" s="3">
        <v>77.719036270291866</v>
      </c>
    </row>
    <row r="174" spans="1:10">
      <c r="A174">
        <v>6</v>
      </c>
      <c r="B174">
        <v>-91.394000000000005</v>
      </c>
      <c r="C174">
        <v>1045</v>
      </c>
      <c r="D174">
        <v>200000</v>
      </c>
      <c r="E174">
        <v>82</v>
      </c>
      <c r="F174" s="3">
        <v>80.477377175416635</v>
      </c>
    </row>
    <row r="175" spans="1:10">
      <c r="A175">
        <v>7</v>
      </c>
      <c r="B175">
        <v>-91.281000000000006</v>
      </c>
      <c r="C175">
        <v>1045</v>
      </c>
      <c r="D175">
        <v>200000</v>
      </c>
      <c r="E175">
        <v>83</v>
      </c>
      <c r="F175" s="3">
        <v>84.840638903537624</v>
      </c>
    </row>
    <row r="176" spans="1:10">
      <c r="A176">
        <v>8</v>
      </c>
      <c r="B176">
        <v>-91.165000000000006</v>
      </c>
      <c r="C176">
        <v>1045</v>
      </c>
      <c r="D176">
        <v>200000</v>
      </c>
      <c r="E176">
        <v>89</v>
      </c>
      <c r="F176" s="3">
        <v>91.5300229401754</v>
      </c>
    </row>
    <row r="177" spans="1:6">
      <c r="A177">
        <v>9</v>
      </c>
      <c r="B177">
        <v>-91.049000000000007</v>
      </c>
      <c r="C177">
        <v>1045</v>
      </c>
      <c r="D177">
        <v>200000</v>
      </c>
      <c r="E177">
        <v>107</v>
      </c>
      <c r="F177" s="3">
        <v>101.23531524231237</v>
      </c>
    </row>
    <row r="178" spans="1:6">
      <c r="A178">
        <v>10</v>
      </c>
      <c r="B178">
        <v>-90.933999999999997</v>
      </c>
      <c r="C178">
        <v>1045</v>
      </c>
      <c r="D178">
        <v>200000</v>
      </c>
      <c r="E178">
        <v>109</v>
      </c>
      <c r="F178" s="3">
        <v>114.50743173360199</v>
      </c>
    </row>
    <row r="179" spans="1:6">
      <c r="A179">
        <v>11</v>
      </c>
      <c r="B179">
        <v>-90.823999999999998</v>
      </c>
      <c r="C179">
        <v>1045</v>
      </c>
      <c r="D179">
        <v>200000</v>
      </c>
      <c r="E179">
        <v>139</v>
      </c>
      <c r="F179" s="3">
        <v>130.91587028664571</v>
      </c>
    </row>
    <row r="180" spans="1:6">
      <c r="A180">
        <v>12</v>
      </c>
      <c r="B180">
        <v>-90.709000000000003</v>
      </c>
      <c r="C180">
        <v>1045</v>
      </c>
      <c r="D180">
        <v>200000</v>
      </c>
      <c r="E180">
        <v>145</v>
      </c>
      <c r="F180" s="3">
        <v>151.7092349958711</v>
      </c>
    </row>
    <row r="181" spans="1:6">
      <c r="A181">
        <v>13</v>
      </c>
      <c r="B181">
        <v>-90.594999999999999</v>
      </c>
      <c r="C181">
        <v>1045</v>
      </c>
      <c r="D181">
        <v>200000</v>
      </c>
      <c r="E181">
        <v>183</v>
      </c>
      <c r="F181" s="3">
        <v>174.98054715950946</v>
      </c>
    </row>
    <row r="182" spans="1:6">
      <c r="A182">
        <v>14</v>
      </c>
      <c r="B182">
        <v>-90.486999999999995</v>
      </c>
      <c r="C182">
        <v>1045</v>
      </c>
      <c r="D182">
        <v>200000</v>
      </c>
      <c r="E182">
        <v>202</v>
      </c>
      <c r="F182" s="3">
        <v>197.80746131091675</v>
      </c>
    </row>
    <row r="183" spans="1:6">
      <c r="A183">
        <v>15</v>
      </c>
      <c r="B183">
        <v>-90.372</v>
      </c>
      <c r="C183">
        <v>1045</v>
      </c>
      <c r="D183">
        <v>200000</v>
      </c>
      <c r="E183">
        <v>205</v>
      </c>
      <c r="F183" s="3">
        <v>220.53558607682243</v>
      </c>
    </row>
    <row r="184" spans="1:6">
      <c r="A184">
        <v>16</v>
      </c>
      <c r="B184">
        <v>-90.256</v>
      </c>
      <c r="C184">
        <v>1045</v>
      </c>
      <c r="D184">
        <v>200000</v>
      </c>
      <c r="E184">
        <v>233</v>
      </c>
      <c r="F184" s="3">
        <v>239.01256962094971</v>
      </c>
    </row>
    <row r="185" spans="1:6">
      <c r="A185">
        <v>17</v>
      </c>
      <c r="B185">
        <v>-90.14</v>
      </c>
      <c r="C185">
        <v>1045</v>
      </c>
      <c r="D185">
        <v>200000</v>
      </c>
      <c r="E185">
        <v>250</v>
      </c>
      <c r="F185" s="3">
        <v>250.45645592025613</v>
      </c>
    </row>
    <row r="186" spans="1:6">
      <c r="A186">
        <v>18</v>
      </c>
      <c r="B186">
        <v>-90.025000000000006</v>
      </c>
      <c r="C186">
        <v>1045</v>
      </c>
      <c r="D186">
        <v>200000</v>
      </c>
      <c r="E186">
        <v>266</v>
      </c>
      <c r="F186" s="3">
        <v>253.23141140766404</v>
      </c>
    </row>
    <row r="187" spans="1:6">
      <c r="A187">
        <v>19</v>
      </c>
      <c r="B187">
        <v>-89.918999999999997</v>
      </c>
      <c r="C187">
        <v>1045</v>
      </c>
      <c r="D187">
        <v>200000</v>
      </c>
      <c r="E187">
        <v>255</v>
      </c>
      <c r="F187" s="3">
        <v>247.93986726550798</v>
      </c>
    </row>
    <row r="188" spans="1:6">
      <c r="A188">
        <v>20</v>
      </c>
      <c r="B188">
        <v>-89.805999999999997</v>
      </c>
      <c r="C188">
        <v>1045</v>
      </c>
      <c r="D188">
        <v>200000</v>
      </c>
      <c r="E188">
        <v>238</v>
      </c>
      <c r="F188" s="3">
        <v>234.927256136924</v>
      </c>
    </row>
    <row r="189" spans="1:6">
      <c r="A189">
        <v>21</v>
      </c>
      <c r="B189">
        <v>-89.691000000000003</v>
      </c>
      <c r="C189">
        <v>1045</v>
      </c>
      <c r="D189">
        <v>200000</v>
      </c>
      <c r="E189">
        <v>211</v>
      </c>
      <c r="F189" s="3">
        <v>215.90727164644932</v>
      </c>
    </row>
    <row r="190" spans="1:6">
      <c r="A190">
        <v>22</v>
      </c>
      <c r="B190">
        <v>-89.576999999999998</v>
      </c>
      <c r="C190">
        <v>1045</v>
      </c>
      <c r="D190">
        <v>200000</v>
      </c>
      <c r="E190">
        <v>192</v>
      </c>
      <c r="F190" s="3">
        <v>193.9664488397768</v>
      </c>
    </row>
    <row r="191" spans="1:6">
      <c r="A191">
        <v>23</v>
      </c>
      <c r="B191">
        <v>-89.457999999999998</v>
      </c>
      <c r="C191">
        <v>1045</v>
      </c>
      <c r="D191">
        <v>200000</v>
      </c>
      <c r="E191">
        <v>172</v>
      </c>
      <c r="F191" s="3">
        <v>170.68891730802972</v>
      </c>
    </row>
    <row r="192" spans="1:6">
      <c r="A192">
        <v>24</v>
      </c>
      <c r="B192">
        <v>-89.341999999999999</v>
      </c>
      <c r="C192">
        <v>1045</v>
      </c>
      <c r="D192">
        <v>200000</v>
      </c>
      <c r="E192">
        <v>147</v>
      </c>
      <c r="F192" s="3">
        <v>149.96834423706923</v>
      </c>
    </row>
    <row r="193" spans="1:6">
      <c r="A193">
        <v>25</v>
      </c>
      <c r="B193">
        <v>-89.234999999999999</v>
      </c>
      <c r="C193">
        <v>1045</v>
      </c>
      <c r="D193">
        <v>200000</v>
      </c>
      <c r="E193">
        <v>129</v>
      </c>
      <c r="F193" s="3">
        <v>133.87650789374047</v>
      </c>
    </row>
    <row r="194" spans="1:6">
      <c r="A194">
        <v>26</v>
      </c>
      <c r="B194">
        <v>-89.13</v>
      </c>
      <c r="C194">
        <v>1045</v>
      </c>
      <c r="D194">
        <v>200000</v>
      </c>
      <c r="E194">
        <v>127</v>
      </c>
      <c r="F194" s="3">
        <v>121.39973839725926</v>
      </c>
    </row>
    <row r="195" spans="1:6">
      <c r="A195">
        <v>27</v>
      </c>
      <c r="B195">
        <v>-89.016000000000005</v>
      </c>
      <c r="C195">
        <v>1045</v>
      </c>
      <c r="D195">
        <v>200000</v>
      </c>
      <c r="E195">
        <v>105</v>
      </c>
      <c r="F195" s="3">
        <v>111.51132222751787</v>
      </c>
    </row>
    <row r="196" spans="1:6">
      <c r="A196">
        <v>28</v>
      </c>
      <c r="B196">
        <v>-88.896000000000001</v>
      </c>
      <c r="C196">
        <v>1045</v>
      </c>
      <c r="D196">
        <v>200000</v>
      </c>
      <c r="E196">
        <v>106</v>
      </c>
      <c r="F196" s="3">
        <v>104.67182907014737</v>
      </c>
    </row>
    <row r="197" spans="1:6">
      <c r="A197">
        <v>29</v>
      </c>
      <c r="B197">
        <v>-88.790999999999997</v>
      </c>
      <c r="C197">
        <v>1045</v>
      </c>
      <c r="D197">
        <v>200000</v>
      </c>
      <c r="E197">
        <v>116</v>
      </c>
      <c r="F197" s="3">
        <v>101.04607775371292</v>
      </c>
    </row>
    <row r="198" spans="1:6">
      <c r="A198">
        <v>30</v>
      </c>
      <c r="B198">
        <v>-88.671999999999997</v>
      </c>
      <c r="C198">
        <v>1045</v>
      </c>
      <c r="D198">
        <v>200000</v>
      </c>
      <c r="E198">
        <v>98</v>
      </c>
      <c r="F198" s="3">
        <v>98.84399179154525</v>
      </c>
    </row>
    <row r="199" spans="1:6">
      <c r="A199">
        <v>31</v>
      </c>
      <c r="B199">
        <v>-88.56</v>
      </c>
      <c r="C199">
        <v>1045</v>
      </c>
      <c r="D199">
        <v>200000</v>
      </c>
      <c r="E199">
        <v>95</v>
      </c>
      <c r="F199" s="3">
        <v>98.010025844270587</v>
      </c>
    </row>
    <row r="200" spans="1:6">
      <c r="A200">
        <v>32</v>
      </c>
      <c r="B200">
        <v>-88.451999999999998</v>
      </c>
      <c r="C200">
        <v>1045</v>
      </c>
      <c r="D200">
        <v>200000</v>
      </c>
      <c r="E200">
        <v>93</v>
      </c>
      <c r="F200" s="3">
        <v>97.910847252710866</v>
      </c>
    </row>
    <row r="201" spans="1:6">
      <c r="A201" t="s">
        <v>0</v>
      </c>
    </row>
    <row r="202" spans="1:6">
      <c r="A202" t="s">
        <v>0</v>
      </c>
    </row>
    <row r="203" spans="1:6">
      <c r="A203" t="s">
        <v>0</v>
      </c>
    </row>
    <row r="204" spans="1:6">
      <c r="A204" t="s">
        <v>0</v>
      </c>
    </row>
    <row r="205" spans="1:6">
      <c r="A205" t="s">
        <v>62</v>
      </c>
    </row>
    <row r="206" spans="1:6">
      <c r="A206" t="s">
        <v>2</v>
      </c>
    </row>
    <row r="207" spans="1:6">
      <c r="A207" t="s">
        <v>3</v>
      </c>
    </row>
    <row r="208" spans="1:6">
      <c r="A208" t="s">
        <v>4</v>
      </c>
    </row>
    <row r="209" spans="1:10">
      <c r="A209" t="s">
        <v>5</v>
      </c>
    </row>
    <row r="210" spans="1:10">
      <c r="A210" t="s">
        <v>63</v>
      </c>
    </row>
    <row r="211" spans="1:10">
      <c r="A211" t="s">
        <v>7</v>
      </c>
    </row>
    <row r="212" spans="1:10">
      <c r="A212" t="s">
        <v>8</v>
      </c>
    </row>
    <row r="213" spans="1:10">
      <c r="A213" t="s">
        <v>9</v>
      </c>
    </row>
    <row r="214" spans="1:10">
      <c r="A214" t="s">
        <v>10</v>
      </c>
    </row>
    <row r="215" spans="1:10">
      <c r="A215" t="s">
        <v>11</v>
      </c>
    </row>
    <row r="216" spans="1:10">
      <c r="A216" t="s">
        <v>0</v>
      </c>
    </row>
    <row r="217" spans="1:10">
      <c r="A217" t="s">
        <v>0</v>
      </c>
    </row>
    <row r="218" spans="1:10">
      <c r="A218" t="s">
        <v>38</v>
      </c>
      <c r="B218" t="s">
        <v>17</v>
      </c>
      <c r="C218" t="s">
        <v>20</v>
      </c>
      <c r="D218" t="s">
        <v>37</v>
      </c>
      <c r="E218" t="s">
        <v>36</v>
      </c>
      <c r="F218" t="s">
        <v>114</v>
      </c>
    </row>
    <row r="219" spans="1:10">
      <c r="A219">
        <v>1</v>
      </c>
      <c r="B219">
        <v>-91.947999999999993</v>
      </c>
      <c r="C219">
        <v>1036</v>
      </c>
      <c r="D219">
        <v>200000</v>
      </c>
      <c r="E219">
        <v>88</v>
      </c>
      <c r="F219" s="3">
        <v>79.309187920268585</v>
      </c>
      <c r="J219" t="s">
        <v>129</v>
      </c>
    </row>
    <row r="220" spans="1:10">
      <c r="A220">
        <v>2</v>
      </c>
      <c r="B220">
        <v>-91.838999999999999</v>
      </c>
      <c r="C220">
        <v>1036</v>
      </c>
      <c r="D220">
        <v>200000</v>
      </c>
      <c r="E220">
        <v>74</v>
      </c>
      <c r="F220" s="3">
        <v>80.123997894093236</v>
      </c>
    </row>
    <row r="221" spans="1:10">
      <c r="A221">
        <v>3</v>
      </c>
      <c r="B221">
        <v>-91.724000000000004</v>
      </c>
      <c r="C221">
        <v>1036</v>
      </c>
      <c r="D221">
        <v>200000</v>
      </c>
      <c r="E221">
        <v>61</v>
      </c>
      <c r="F221" s="3">
        <v>81.263126054403912</v>
      </c>
    </row>
    <row r="222" spans="1:10">
      <c r="A222">
        <v>4</v>
      </c>
      <c r="B222">
        <v>-91.611999999999995</v>
      </c>
      <c r="C222">
        <v>1036</v>
      </c>
      <c r="D222">
        <v>200000</v>
      </c>
      <c r="E222">
        <v>96</v>
      </c>
      <c r="F222" s="3">
        <v>82.90441489328488</v>
      </c>
    </row>
    <row r="223" spans="1:10">
      <c r="A223">
        <v>5</v>
      </c>
      <c r="B223">
        <v>-91.5</v>
      </c>
      <c r="C223">
        <v>1036</v>
      </c>
      <c r="D223">
        <v>200000</v>
      </c>
      <c r="E223">
        <v>98</v>
      </c>
      <c r="F223" s="3">
        <v>85.494470691405809</v>
      </c>
    </row>
    <row r="224" spans="1:10">
      <c r="A224">
        <v>6</v>
      </c>
      <c r="B224">
        <v>-91.394000000000005</v>
      </c>
      <c r="C224">
        <v>1036</v>
      </c>
      <c r="D224">
        <v>200000</v>
      </c>
      <c r="E224">
        <v>101</v>
      </c>
      <c r="F224" s="3">
        <v>89.396549350216191</v>
      </c>
    </row>
    <row r="225" spans="1:6">
      <c r="A225">
        <v>7</v>
      </c>
      <c r="B225">
        <v>-91.281000000000006</v>
      </c>
      <c r="C225">
        <v>1036</v>
      </c>
      <c r="D225">
        <v>200000</v>
      </c>
      <c r="E225">
        <v>88</v>
      </c>
      <c r="F225" s="3">
        <v>95.961426874996448</v>
      </c>
    </row>
    <row r="226" spans="1:6">
      <c r="A226">
        <v>8</v>
      </c>
      <c r="B226">
        <v>-91.165000000000006</v>
      </c>
      <c r="C226">
        <v>1036</v>
      </c>
      <c r="D226">
        <v>200000</v>
      </c>
      <c r="E226">
        <v>111</v>
      </c>
      <c r="F226" s="3">
        <v>106.41161490348213</v>
      </c>
    </row>
    <row r="227" spans="1:6">
      <c r="A227">
        <v>9</v>
      </c>
      <c r="B227">
        <v>-91.049000000000007</v>
      </c>
      <c r="C227">
        <v>1036</v>
      </c>
      <c r="D227">
        <v>200000</v>
      </c>
      <c r="E227">
        <v>126</v>
      </c>
      <c r="F227" s="3">
        <v>121.8392066096845</v>
      </c>
    </row>
    <row r="228" spans="1:6">
      <c r="A228">
        <v>10</v>
      </c>
      <c r="B228">
        <v>-90.933999999999997</v>
      </c>
      <c r="C228">
        <v>1036</v>
      </c>
      <c r="D228">
        <v>200000</v>
      </c>
      <c r="E228">
        <v>141</v>
      </c>
      <c r="F228" s="3">
        <v>142.97095186219013</v>
      </c>
    </row>
    <row r="229" spans="1:6">
      <c r="A229">
        <v>11</v>
      </c>
      <c r="B229">
        <v>-90.823999999999998</v>
      </c>
      <c r="C229">
        <v>1036</v>
      </c>
      <c r="D229">
        <v>200000</v>
      </c>
      <c r="E229">
        <v>183</v>
      </c>
      <c r="F229" s="3">
        <v>168.8099080383551</v>
      </c>
    </row>
    <row r="230" spans="1:6">
      <c r="A230">
        <v>12</v>
      </c>
      <c r="B230">
        <v>-90.709000000000003</v>
      </c>
      <c r="C230">
        <v>1036</v>
      </c>
      <c r="D230">
        <v>200000</v>
      </c>
      <c r="E230">
        <v>191</v>
      </c>
      <c r="F230" s="3">
        <v>200.80020211824925</v>
      </c>
    </row>
    <row r="231" spans="1:6">
      <c r="A231">
        <v>13</v>
      </c>
      <c r="B231">
        <v>-90.594999999999999</v>
      </c>
      <c r="C231">
        <v>1036</v>
      </c>
      <c r="D231">
        <v>200000</v>
      </c>
      <c r="E231">
        <v>246</v>
      </c>
      <c r="F231" s="3">
        <v>235.27490776670197</v>
      </c>
    </row>
    <row r="232" spans="1:6">
      <c r="A232">
        <v>14</v>
      </c>
      <c r="B232">
        <v>-90.486999999999995</v>
      </c>
      <c r="C232">
        <v>1036</v>
      </c>
      <c r="D232">
        <v>200000</v>
      </c>
      <c r="E232">
        <v>244</v>
      </c>
      <c r="F232" s="3">
        <v>267.27661684798045</v>
      </c>
    </row>
    <row r="233" spans="1:6">
      <c r="A233">
        <v>15</v>
      </c>
      <c r="B233">
        <v>-90.372</v>
      </c>
      <c r="C233">
        <v>1036</v>
      </c>
      <c r="D233">
        <v>200000</v>
      </c>
      <c r="E233">
        <v>290</v>
      </c>
      <c r="F233" s="3">
        <v>296.49266585974061</v>
      </c>
    </row>
    <row r="234" spans="1:6">
      <c r="A234">
        <v>16</v>
      </c>
      <c r="B234">
        <v>-90.256</v>
      </c>
      <c r="C234">
        <v>1036</v>
      </c>
      <c r="D234">
        <v>200000</v>
      </c>
      <c r="E234">
        <v>309</v>
      </c>
      <c r="F234" s="3">
        <v>316.62422389515774</v>
      </c>
    </row>
    <row r="235" spans="1:6">
      <c r="A235">
        <v>17</v>
      </c>
      <c r="B235">
        <v>-90.14</v>
      </c>
      <c r="C235">
        <v>1036</v>
      </c>
      <c r="D235">
        <v>200000</v>
      </c>
      <c r="E235">
        <v>354</v>
      </c>
      <c r="F235" s="3">
        <v>324.15577278921813</v>
      </c>
    </row>
    <row r="236" spans="1:6">
      <c r="A236">
        <v>18</v>
      </c>
      <c r="B236">
        <v>-90.025000000000006</v>
      </c>
      <c r="C236">
        <v>1036</v>
      </c>
      <c r="D236">
        <v>200000</v>
      </c>
      <c r="E236">
        <v>319</v>
      </c>
      <c r="F236" s="3">
        <v>318.00761070388091</v>
      </c>
    </row>
    <row r="237" spans="1:6">
      <c r="A237">
        <v>19</v>
      </c>
      <c r="B237">
        <v>-89.918999999999997</v>
      </c>
      <c r="C237">
        <v>1036</v>
      </c>
      <c r="D237">
        <v>200000</v>
      </c>
      <c r="E237">
        <v>312</v>
      </c>
      <c r="F237" s="3">
        <v>301.28709774672853</v>
      </c>
    </row>
    <row r="238" spans="1:6">
      <c r="A238">
        <v>20</v>
      </c>
      <c r="B238">
        <v>-89.805999999999997</v>
      </c>
      <c r="C238">
        <v>1036</v>
      </c>
      <c r="D238">
        <v>200000</v>
      </c>
      <c r="E238">
        <v>267</v>
      </c>
      <c r="F238" s="3">
        <v>274.56151578276854</v>
      </c>
    </row>
    <row r="239" spans="1:6">
      <c r="A239">
        <v>21</v>
      </c>
      <c r="B239">
        <v>-89.691000000000003</v>
      </c>
      <c r="C239">
        <v>1036</v>
      </c>
      <c r="D239">
        <v>200000</v>
      </c>
      <c r="E239">
        <v>229</v>
      </c>
      <c r="F239" s="3">
        <v>241.99948794617123</v>
      </c>
    </row>
    <row r="240" spans="1:6">
      <c r="A240">
        <v>22</v>
      </c>
      <c r="B240">
        <v>-89.576999999999998</v>
      </c>
      <c r="C240">
        <v>1036</v>
      </c>
      <c r="D240">
        <v>200000</v>
      </c>
      <c r="E240">
        <v>210</v>
      </c>
      <c r="F240" s="3">
        <v>208.69660510572837</v>
      </c>
    </row>
    <row r="241" spans="1:6">
      <c r="A241">
        <v>23</v>
      </c>
      <c r="B241">
        <v>-89.457999999999998</v>
      </c>
      <c r="C241">
        <v>1036</v>
      </c>
      <c r="D241">
        <v>200000</v>
      </c>
      <c r="E241">
        <v>197</v>
      </c>
      <c r="F241" s="3">
        <v>176.72825108256387</v>
      </c>
    </row>
    <row r="242" spans="1:6">
      <c r="A242">
        <v>24</v>
      </c>
      <c r="B242">
        <v>-89.341999999999999</v>
      </c>
      <c r="C242">
        <v>1036</v>
      </c>
      <c r="D242">
        <v>200000</v>
      </c>
      <c r="E242">
        <v>148</v>
      </c>
      <c r="F242" s="3">
        <v>150.77624060333403</v>
      </c>
    </row>
    <row r="243" spans="1:6">
      <c r="A243">
        <v>25</v>
      </c>
      <c r="B243">
        <v>-89.234999999999999</v>
      </c>
      <c r="C243">
        <v>1036</v>
      </c>
      <c r="D243">
        <v>200000</v>
      </c>
      <c r="E243">
        <v>133</v>
      </c>
      <c r="F243" s="3">
        <v>132.26080792496398</v>
      </c>
    </row>
    <row r="244" spans="1:6">
      <c r="A244">
        <v>26</v>
      </c>
      <c r="B244">
        <v>-89.13</v>
      </c>
      <c r="C244">
        <v>1036</v>
      </c>
      <c r="D244">
        <v>200000</v>
      </c>
      <c r="E244">
        <v>105</v>
      </c>
      <c r="F244" s="3">
        <v>119.01417932395073</v>
      </c>
    </row>
    <row r="245" spans="1:6">
      <c r="A245">
        <v>27</v>
      </c>
      <c r="B245">
        <v>-89.016000000000005</v>
      </c>
      <c r="C245">
        <v>1036</v>
      </c>
      <c r="D245">
        <v>200000</v>
      </c>
      <c r="E245">
        <v>108</v>
      </c>
      <c r="F245" s="3">
        <v>109.36315543959394</v>
      </c>
    </row>
    <row r="246" spans="1:6">
      <c r="A246">
        <v>28</v>
      </c>
      <c r="B246">
        <v>-88.896000000000001</v>
      </c>
      <c r="C246">
        <v>1036</v>
      </c>
      <c r="D246">
        <v>200000</v>
      </c>
      <c r="E246">
        <v>107</v>
      </c>
      <c r="F246" s="3">
        <v>103.28693739178226</v>
      </c>
    </row>
    <row r="247" spans="1:6">
      <c r="A247">
        <v>29</v>
      </c>
      <c r="B247">
        <v>-88.790999999999997</v>
      </c>
      <c r="C247">
        <v>1036</v>
      </c>
      <c r="D247">
        <v>200000</v>
      </c>
      <c r="E247">
        <v>89</v>
      </c>
      <c r="F247" s="3">
        <v>100.3750138253767</v>
      </c>
    </row>
    <row r="248" spans="1:6">
      <c r="A248">
        <v>30</v>
      </c>
      <c r="B248">
        <v>-88.671999999999997</v>
      </c>
      <c r="C248">
        <v>1036</v>
      </c>
      <c r="D248">
        <v>200000</v>
      </c>
      <c r="E248">
        <v>104</v>
      </c>
      <c r="F248" s="3">
        <v>98.811517272905576</v>
      </c>
    </row>
    <row r="249" spans="1:6">
      <c r="A249">
        <v>31</v>
      </c>
      <c r="B249">
        <v>-88.56</v>
      </c>
      <c r="C249">
        <v>1036</v>
      </c>
      <c r="D249">
        <v>200000</v>
      </c>
      <c r="E249">
        <v>95</v>
      </c>
      <c r="F249" s="3">
        <v>98.351473226051212</v>
      </c>
    </row>
    <row r="250" spans="1:6">
      <c r="A250">
        <v>32</v>
      </c>
      <c r="B250">
        <v>-88.451999999999998</v>
      </c>
      <c r="C250">
        <v>1036</v>
      </c>
      <c r="D250">
        <v>200000</v>
      </c>
      <c r="E250">
        <v>113</v>
      </c>
      <c r="F250" s="3">
        <v>98.422361208080574</v>
      </c>
    </row>
    <row r="251" spans="1:6">
      <c r="A251" t="s">
        <v>0</v>
      </c>
    </row>
    <row r="252" spans="1:6">
      <c r="A252" t="s">
        <v>0</v>
      </c>
    </row>
    <row r="253" spans="1:6">
      <c r="A253" t="s">
        <v>0</v>
      </c>
    </row>
    <row r="254" spans="1:6">
      <c r="A254" t="s">
        <v>0</v>
      </c>
    </row>
    <row r="255" spans="1:6">
      <c r="A255" t="s">
        <v>64</v>
      </c>
    </row>
    <row r="256" spans="1:6">
      <c r="A256" t="s">
        <v>65</v>
      </c>
    </row>
    <row r="257" spans="1:10">
      <c r="A257" t="s">
        <v>3</v>
      </c>
    </row>
    <row r="258" spans="1:10">
      <c r="A258" t="s">
        <v>4</v>
      </c>
    </row>
    <row r="259" spans="1:10">
      <c r="A259" t="s">
        <v>5</v>
      </c>
    </row>
    <row r="260" spans="1:10">
      <c r="A260" t="s">
        <v>66</v>
      </c>
    </row>
    <row r="261" spans="1:10">
      <c r="A261" t="s">
        <v>7</v>
      </c>
    </row>
    <row r="262" spans="1:10">
      <c r="A262" t="s">
        <v>8</v>
      </c>
    </row>
    <row r="263" spans="1:10">
      <c r="A263" t="s">
        <v>9</v>
      </c>
    </row>
    <row r="264" spans="1:10">
      <c r="A264" t="s">
        <v>10</v>
      </c>
    </row>
    <row r="265" spans="1:10">
      <c r="A265" t="s">
        <v>11</v>
      </c>
    </row>
    <row r="266" spans="1:10">
      <c r="A266" t="s">
        <v>0</v>
      </c>
    </row>
    <row r="267" spans="1:10">
      <c r="A267" t="s">
        <v>0</v>
      </c>
    </row>
    <row r="268" spans="1:10">
      <c r="A268" t="s">
        <v>38</v>
      </c>
      <c r="B268" t="s">
        <v>17</v>
      </c>
      <c r="C268" t="s">
        <v>20</v>
      </c>
      <c r="D268" t="s">
        <v>37</v>
      </c>
      <c r="E268" t="s">
        <v>36</v>
      </c>
      <c r="F268" t="s">
        <v>114</v>
      </c>
    </row>
    <row r="269" spans="1:10">
      <c r="A269">
        <v>1</v>
      </c>
      <c r="B269">
        <v>-91.947999999999993</v>
      </c>
      <c r="C269">
        <v>2076</v>
      </c>
      <c r="D269">
        <v>400000</v>
      </c>
      <c r="E269">
        <v>140</v>
      </c>
      <c r="F269" s="3">
        <v>158.82802808053606</v>
      </c>
      <c r="J269" t="s">
        <v>130</v>
      </c>
    </row>
    <row r="270" spans="1:10">
      <c r="A270">
        <v>2</v>
      </c>
      <c r="B270">
        <v>-91.838999999999999</v>
      </c>
      <c r="C270">
        <v>2076</v>
      </c>
      <c r="D270">
        <v>400000</v>
      </c>
      <c r="E270">
        <v>146</v>
      </c>
      <c r="F270" s="3">
        <v>160.59792832312246</v>
      </c>
    </row>
    <row r="271" spans="1:10">
      <c r="A271">
        <v>3</v>
      </c>
      <c r="B271">
        <v>-91.724000000000004</v>
      </c>
      <c r="C271">
        <v>2076</v>
      </c>
      <c r="D271">
        <v>400000</v>
      </c>
      <c r="E271">
        <v>169</v>
      </c>
      <c r="F271" s="3">
        <v>162.50430687705514</v>
      </c>
    </row>
    <row r="272" spans="1:10">
      <c r="A272">
        <v>4</v>
      </c>
      <c r="B272">
        <v>-91.611999999999995</v>
      </c>
      <c r="C272">
        <v>2076</v>
      </c>
      <c r="D272">
        <v>400000</v>
      </c>
      <c r="E272">
        <v>166</v>
      </c>
      <c r="F272" s="3">
        <v>164.45799392646148</v>
      </c>
    </row>
    <row r="273" spans="1:6">
      <c r="A273">
        <v>5</v>
      </c>
      <c r="B273">
        <v>-91.5</v>
      </c>
      <c r="C273">
        <v>2076</v>
      </c>
      <c r="D273">
        <v>400000</v>
      </c>
      <c r="E273">
        <v>187</v>
      </c>
      <c r="F273" s="3">
        <v>166.63457278173232</v>
      </c>
    </row>
    <row r="274" spans="1:6">
      <c r="A274">
        <v>6</v>
      </c>
      <c r="B274">
        <v>-91.394000000000005</v>
      </c>
      <c r="C274">
        <v>2076</v>
      </c>
      <c r="D274">
        <v>400000</v>
      </c>
      <c r="E274">
        <v>175</v>
      </c>
      <c r="F274" s="3">
        <v>169.12432922668148</v>
      </c>
    </row>
    <row r="275" spans="1:6">
      <c r="A275">
        <v>7</v>
      </c>
      <c r="B275">
        <v>-91.281000000000006</v>
      </c>
      <c r="C275">
        <v>2076</v>
      </c>
      <c r="D275">
        <v>400000</v>
      </c>
      <c r="E275">
        <v>177</v>
      </c>
      <c r="F275" s="3">
        <v>172.66759731341028</v>
      </c>
    </row>
    <row r="276" spans="1:6">
      <c r="A276">
        <v>8</v>
      </c>
      <c r="B276">
        <v>-91.165000000000006</v>
      </c>
      <c r="C276">
        <v>2076</v>
      </c>
      <c r="D276">
        <v>400000</v>
      </c>
      <c r="E276">
        <v>178</v>
      </c>
      <c r="F276" s="3">
        <v>178.00299017437854</v>
      </c>
    </row>
    <row r="277" spans="1:6">
      <c r="A277">
        <v>9</v>
      </c>
      <c r="B277">
        <v>-91.049000000000007</v>
      </c>
      <c r="C277">
        <v>2076</v>
      </c>
      <c r="D277">
        <v>400000</v>
      </c>
      <c r="E277">
        <v>206</v>
      </c>
      <c r="F277" s="3">
        <v>186.14437945241033</v>
      </c>
    </row>
    <row r="278" spans="1:6">
      <c r="A278">
        <v>10</v>
      </c>
      <c r="B278">
        <v>-90.933999999999997</v>
      </c>
      <c r="C278">
        <v>2076</v>
      </c>
      <c r="D278">
        <v>400000</v>
      </c>
      <c r="E278">
        <v>212</v>
      </c>
      <c r="F278" s="3">
        <v>198.25409496264973</v>
      </c>
    </row>
    <row r="279" spans="1:6">
      <c r="A279">
        <v>11</v>
      </c>
      <c r="B279">
        <v>-90.823999999999998</v>
      </c>
      <c r="C279">
        <v>2076</v>
      </c>
      <c r="D279">
        <v>400000</v>
      </c>
      <c r="E279">
        <v>200</v>
      </c>
      <c r="F279" s="3">
        <v>214.63116824549274</v>
      </c>
    </row>
    <row r="280" spans="1:6">
      <c r="A280">
        <v>12</v>
      </c>
      <c r="B280">
        <v>-90.709000000000003</v>
      </c>
      <c r="C280">
        <v>2076</v>
      </c>
      <c r="D280">
        <v>400000</v>
      </c>
      <c r="E280">
        <v>233</v>
      </c>
      <c r="F280" s="3">
        <v>237.19008913191399</v>
      </c>
    </row>
    <row r="281" spans="1:6">
      <c r="A281">
        <v>13</v>
      </c>
      <c r="B281">
        <v>-90.594999999999999</v>
      </c>
      <c r="C281">
        <v>2076</v>
      </c>
      <c r="D281">
        <v>400000</v>
      </c>
      <c r="E281">
        <v>255</v>
      </c>
      <c r="F281" s="3">
        <v>264.24442037429776</v>
      </c>
    </row>
    <row r="282" spans="1:6">
      <c r="A282">
        <v>14</v>
      </c>
      <c r="B282">
        <v>-90.486999999999995</v>
      </c>
      <c r="C282">
        <v>2076</v>
      </c>
      <c r="D282">
        <v>400000</v>
      </c>
      <c r="E282">
        <v>312</v>
      </c>
      <c r="F282" s="3">
        <v>292.03353087936034</v>
      </c>
    </row>
    <row r="283" spans="1:6">
      <c r="A283">
        <v>15</v>
      </c>
      <c r="B283">
        <v>-90.372</v>
      </c>
      <c r="C283">
        <v>2076</v>
      </c>
      <c r="D283">
        <v>400000</v>
      </c>
      <c r="E283">
        <v>302</v>
      </c>
      <c r="F283" s="3">
        <v>320.21448869337172</v>
      </c>
    </row>
    <row r="284" spans="1:6">
      <c r="A284">
        <v>16</v>
      </c>
      <c r="B284">
        <v>-90.256</v>
      </c>
      <c r="C284">
        <v>2076</v>
      </c>
      <c r="D284">
        <v>400000</v>
      </c>
      <c r="E284">
        <v>350</v>
      </c>
      <c r="F284" s="3">
        <v>342.54632590435932</v>
      </c>
    </row>
    <row r="285" spans="1:6">
      <c r="A285">
        <v>17</v>
      </c>
      <c r="B285">
        <v>-90.14</v>
      </c>
      <c r="C285">
        <v>2076</v>
      </c>
      <c r="D285">
        <v>400000</v>
      </c>
      <c r="E285">
        <v>376</v>
      </c>
      <c r="F285" s="3">
        <v>354.58507020066509</v>
      </c>
    </row>
    <row r="286" spans="1:6">
      <c r="A286">
        <v>18</v>
      </c>
      <c r="B286">
        <v>-90.025000000000006</v>
      </c>
      <c r="C286">
        <v>2076</v>
      </c>
      <c r="D286">
        <v>400000</v>
      </c>
      <c r="E286">
        <v>334</v>
      </c>
      <c r="F286" s="3">
        <v>354.15977781694164</v>
      </c>
    </row>
    <row r="287" spans="1:6">
      <c r="A287">
        <v>19</v>
      </c>
      <c r="B287">
        <v>-89.918999999999997</v>
      </c>
      <c r="C287">
        <v>2076</v>
      </c>
      <c r="D287">
        <v>400000</v>
      </c>
      <c r="E287">
        <v>328</v>
      </c>
      <c r="F287" s="3">
        <v>343.2479823768619</v>
      </c>
    </row>
    <row r="288" spans="1:6">
      <c r="A288">
        <v>20</v>
      </c>
      <c r="B288">
        <v>-89.805999999999997</v>
      </c>
      <c r="C288">
        <v>2076</v>
      </c>
      <c r="D288">
        <v>400000</v>
      </c>
      <c r="E288">
        <v>348</v>
      </c>
      <c r="F288" s="3">
        <v>323.12814660157096</v>
      </c>
    </row>
    <row r="289" spans="1:6">
      <c r="A289">
        <v>21</v>
      </c>
      <c r="B289">
        <v>-89.691000000000003</v>
      </c>
      <c r="C289">
        <v>2076</v>
      </c>
      <c r="D289">
        <v>400000</v>
      </c>
      <c r="E289">
        <v>301</v>
      </c>
      <c r="F289" s="3">
        <v>297.87614180558279</v>
      </c>
    </row>
    <row r="290" spans="1:6">
      <c r="A290">
        <v>22</v>
      </c>
      <c r="B290">
        <v>-89.576999999999998</v>
      </c>
      <c r="C290">
        <v>2076</v>
      </c>
      <c r="D290">
        <v>400000</v>
      </c>
      <c r="E290">
        <v>282</v>
      </c>
      <c r="F290" s="3">
        <v>272.54641573481905</v>
      </c>
    </row>
    <row r="291" spans="1:6">
      <c r="A291">
        <v>23</v>
      </c>
      <c r="B291">
        <v>-89.457999999999998</v>
      </c>
      <c r="C291">
        <v>2076</v>
      </c>
      <c r="D291">
        <v>400000</v>
      </c>
      <c r="E291">
        <v>238</v>
      </c>
      <c r="F291" s="3">
        <v>249.52987674985741</v>
      </c>
    </row>
    <row r="292" spans="1:6">
      <c r="A292">
        <v>24</v>
      </c>
      <c r="B292">
        <v>-89.341999999999999</v>
      </c>
      <c r="C292">
        <v>2076</v>
      </c>
      <c r="D292">
        <v>400000</v>
      </c>
      <c r="E292">
        <v>224</v>
      </c>
      <c r="F292" s="3">
        <v>232.43849672393762</v>
      </c>
    </row>
    <row r="293" spans="1:6">
      <c r="A293">
        <v>25</v>
      </c>
      <c r="B293">
        <v>-89.234999999999999</v>
      </c>
      <c r="C293">
        <v>2076</v>
      </c>
      <c r="D293">
        <v>400000</v>
      </c>
      <c r="E293">
        <v>225</v>
      </c>
      <c r="F293" s="3">
        <v>221.65388570064715</v>
      </c>
    </row>
    <row r="294" spans="1:6">
      <c r="A294">
        <v>26</v>
      </c>
      <c r="B294">
        <v>-89.13</v>
      </c>
      <c r="C294">
        <v>2076</v>
      </c>
      <c r="D294">
        <v>400000</v>
      </c>
      <c r="E294">
        <v>215</v>
      </c>
      <c r="F294" s="3">
        <v>215.13505593494153</v>
      </c>
    </row>
    <row r="295" spans="1:6">
      <c r="A295">
        <v>27</v>
      </c>
      <c r="B295">
        <v>-89.016000000000005</v>
      </c>
      <c r="C295">
        <v>2076</v>
      </c>
      <c r="D295">
        <v>400000</v>
      </c>
      <c r="E295">
        <v>207</v>
      </c>
      <c r="F295" s="3">
        <v>211.5375012769081</v>
      </c>
    </row>
    <row r="296" spans="1:6">
      <c r="A296">
        <v>28</v>
      </c>
      <c r="B296">
        <v>-88.896000000000001</v>
      </c>
      <c r="C296">
        <v>2076</v>
      </c>
      <c r="D296">
        <v>400000</v>
      </c>
      <c r="E296">
        <v>194</v>
      </c>
      <c r="F296" s="3">
        <v>210.38051109876375</v>
      </c>
    </row>
    <row r="297" spans="1:6">
      <c r="A297">
        <v>29</v>
      </c>
      <c r="B297">
        <v>-88.790999999999997</v>
      </c>
      <c r="C297">
        <v>2076</v>
      </c>
      <c r="D297">
        <v>400000</v>
      </c>
      <c r="E297">
        <v>218</v>
      </c>
      <c r="F297" s="3">
        <v>210.70237574174027</v>
      </c>
    </row>
    <row r="298" spans="1:6">
      <c r="A298">
        <v>30</v>
      </c>
      <c r="B298">
        <v>-88.671999999999997</v>
      </c>
      <c r="C298">
        <v>2076</v>
      </c>
      <c r="D298">
        <v>400000</v>
      </c>
      <c r="E298">
        <v>231</v>
      </c>
      <c r="F298" s="3">
        <v>211.88235698668154</v>
      </c>
    </row>
    <row r="299" spans="1:6">
      <c r="A299">
        <v>31</v>
      </c>
      <c r="B299">
        <v>-88.56</v>
      </c>
      <c r="C299">
        <v>2076</v>
      </c>
      <c r="D299">
        <v>400000</v>
      </c>
      <c r="E299">
        <v>197</v>
      </c>
      <c r="F299" s="3">
        <v>213.39038466442997</v>
      </c>
    </row>
    <row r="300" spans="1:6">
      <c r="A300">
        <v>32</v>
      </c>
      <c r="B300">
        <v>-88.451999999999998</v>
      </c>
      <c r="C300">
        <v>2076</v>
      </c>
      <c r="D300">
        <v>400000</v>
      </c>
      <c r="E300">
        <v>224</v>
      </c>
      <c r="F300" s="3">
        <v>215.01027105565626</v>
      </c>
    </row>
    <row r="301" spans="1:6">
      <c r="A301" t="s">
        <v>0</v>
      </c>
    </row>
    <row r="302" spans="1:6">
      <c r="A302" t="s">
        <v>0</v>
      </c>
    </row>
    <row r="303" spans="1:6">
      <c r="A303" t="s">
        <v>0</v>
      </c>
    </row>
    <row r="304" spans="1:6">
      <c r="A304" t="s">
        <v>0</v>
      </c>
    </row>
    <row r="305" spans="1:10">
      <c r="A305" t="s">
        <v>67</v>
      </c>
    </row>
    <row r="306" spans="1:10">
      <c r="A306" t="s">
        <v>2</v>
      </c>
    </row>
    <row r="307" spans="1:10">
      <c r="A307" t="s">
        <v>3</v>
      </c>
    </row>
    <row r="308" spans="1:10">
      <c r="A308" t="s">
        <v>4</v>
      </c>
    </row>
    <row r="309" spans="1:10">
      <c r="A309" t="s">
        <v>5</v>
      </c>
    </row>
    <row r="310" spans="1:10">
      <c r="A310" t="s">
        <v>68</v>
      </c>
    </row>
    <row r="311" spans="1:10">
      <c r="A311" t="s">
        <v>7</v>
      </c>
    </row>
    <row r="312" spans="1:10">
      <c r="A312" t="s">
        <v>8</v>
      </c>
    </row>
    <row r="313" spans="1:10">
      <c r="A313" t="s">
        <v>9</v>
      </c>
    </row>
    <row r="314" spans="1:10">
      <c r="A314" t="s">
        <v>10</v>
      </c>
    </row>
    <row r="315" spans="1:10">
      <c r="A315" t="s">
        <v>11</v>
      </c>
    </row>
    <row r="316" spans="1:10">
      <c r="A316" t="s">
        <v>0</v>
      </c>
    </row>
    <row r="317" spans="1:10">
      <c r="A317" t="s">
        <v>0</v>
      </c>
    </row>
    <row r="318" spans="1:10">
      <c r="A318" t="s">
        <v>38</v>
      </c>
      <c r="B318" t="s">
        <v>17</v>
      </c>
      <c r="C318" t="s">
        <v>20</v>
      </c>
      <c r="D318" t="s">
        <v>37</v>
      </c>
      <c r="E318" t="s">
        <v>36</v>
      </c>
      <c r="F318" t="s">
        <v>114</v>
      </c>
    </row>
    <row r="319" spans="1:10">
      <c r="A319">
        <v>1</v>
      </c>
      <c r="B319">
        <v>-91.947999999999993</v>
      </c>
      <c r="C319">
        <v>1041</v>
      </c>
      <c r="D319">
        <v>200000</v>
      </c>
      <c r="E319">
        <v>66</v>
      </c>
      <c r="F319" s="3">
        <v>79.470757888387226</v>
      </c>
      <c r="J319" t="s">
        <v>131</v>
      </c>
    </row>
    <row r="320" spans="1:10">
      <c r="A320">
        <v>2</v>
      </c>
      <c r="B320">
        <v>-91.838999999999999</v>
      </c>
      <c r="C320">
        <v>1041</v>
      </c>
      <c r="D320">
        <v>200000</v>
      </c>
      <c r="E320">
        <v>74</v>
      </c>
      <c r="F320" s="3">
        <v>80.355071038900888</v>
      </c>
    </row>
    <row r="321" spans="1:6">
      <c r="A321">
        <v>3</v>
      </c>
      <c r="B321">
        <v>-91.724000000000004</v>
      </c>
      <c r="C321">
        <v>1041</v>
      </c>
      <c r="D321">
        <v>200000</v>
      </c>
      <c r="E321">
        <v>69</v>
      </c>
      <c r="F321" s="3">
        <v>81.394410086655199</v>
      </c>
    </row>
    <row r="322" spans="1:6">
      <c r="A322">
        <v>4</v>
      </c>
      <c r="B322">
        <v>-91.611999999999995</v>
      </c>
      <c r="C322">
        <v>1041</v>
      </c>
      <c r="D322">
        <v>200000</v>
      </c>
      <c r="E322">
        <v>92</v>
      </c>
      <c r="F322" s="3">
        <v>82.637418143474079</v>
      </c>
    </row>
    <row r="323" spans="1:6">
      <c r="A323">
        <v>5</v>
      </c>
      <c r="B323">
        <v>-91.5</v>
      </c>
      <c r="C323">
        <v>1041</v>
      </c>
      <c r="D323">
        <v>200000</v>
      </c>
      <c r="E323">
        <v>85</v>
      </c>
      <c r="F323" s="3">
        <v>84.346212117800548</v>
      </c>
    </row>
    <row r="324" spans="1:6">
      <c r="A324">
        <v>6</v>
      </c>
      <c r="B324">
        <v>-91.394000000000005</v>
      </c>
      <c r="C324">
        <v>1041</v>
      </c>
      <c r="D324">
        <v>200000</v>
      </c>
      <c r="E324">
        <v>95</v>
      </c>
      <c r="F324" s="3">
        <v>86.760365149880144</v>
      </c>
    </row>
    <row r="325" spans="1:6">
      <c r="A325">
        <v>7</v>
      </c>
      <c r="B325">
        <v>-91.281000000000006</v>
      </c>
      <c r="C325">
        <v>1041</v>
      </c>
      <c r="D325">
        <v>200000</v>
      </c>
      <c r="E325">
        <v>109</v>
      </c>
      <c r="F325" s="3">
        <v>90.802826757236204</v>
      </c>
    </row>
    <row r="326" spans="1:6">
      <c r="A326">
        <v>8</v>
      </c>
      <c r="B326">
        <v>-91.165000000000006</v>
      </c>
      <c r="C326">
        <v>1041</v>
      </c>
      <c r="D326">
        <v>200000</v>
      </c>
      <c r="E326">
        <v>117</v>
      </c>
      <c r="F326" s="3">
        <v>97.459382328403251</v>
      </c>
    </row>
    <row r="327" spans="1:6">
      <c r="A327">
        <v>9</v>
      </c>
      <c r="B327">
        <v>-91.049000000000007</v>
      </c>
      <c r="C327">
        <v>1041</v>
      </c>
      <c r="D327">
        <v>200000</v>
      </c>
      <c r="E327">
        <v>119</v>
      </c>
      <c r="F327" s="3">
        <v>107.82107705279422</v>
      </c>
    </row>
    <row r="328" spans="1:6">
      <c r="A328">
        <v>10</v>
      </c>
      <c r="B328">
        <v>-90.933999999999997</v>
      </c>
      <c r="C328">
        <v>1041</v>
      </c>
      <c r="D328">
        <v>200000</v>
      </c>
      <c r="E328">
        <v>140</v>
      </c>
      <c r="F328" s="3">
        <v>122.86515425803614</v>
      </c>
    </row>
    <row r="329" spans="1:6">
      <c r="A329">
        <v>11</v>
      </c>
      <c r="B329">
        <v>-90.823999999999998</v>
      </c>
      <c r="C329">
        <v>1041</v>
      </c>
      <c r="D329">
        <v>200000</v>
      </c>
      <c r="E329">
        <v>129</v>
      </c>
      <c r="F329" s="3">
        <v>142.30649080489647</v>
      </c>
    </row>
    <row r="330" spans="1:6">
      <c r="A330">
        <v>12</v>
      </c>
      <c r="B330">
        <v>-90.709000000000003</v>
      </c>
      <c r="C330">
        <v>1041</v>
      </c>
      <c r="D330">
        <v>200000</v>
      </c>
      <c r="E330">
        <v>168</v>
      </c>
      <c r="F330" s="3">
        <v>167.63101119192723</v>
      </c>
    </row>
    <row r="331" spans="1:6">
      <c r="A331">
        <v>13</v>
      </c>
      <c r="B331">
        <v>-90.594999999999999</v>
      </c>
      <c r="C331">
        <v>1041</v>
      </c>
      <c r="D331">
        <v>200000</v>
      </c>
      <c r="E331">
        <v>179</v>
      </c>
      <c r="F331" s="3">
        <v>196.18745370427061</v>
      </c>
    </row>
    <row r="332" spans="1:6">
      <c r="A332">
        <v>14</v>
      </c>
      <c r="B332">
        <v>-90.486999999999995</v>
      </c>
      <c r="C332">
        <v>1041</v>
      </c>
      <c r="D332">
        <v>200000</v>
      </c>
      <c r="E332">
        <v>212</v>
      </c>
      <c r="F332" s="3">
        <v>223.70617023046998</v>
      </c>
    </row>
    <row r="333" spans="1:6">
      <c r="A333">
        <v>15</v>
      </c>
      <c r="B333">
        <v>-90.372</v>
      </c>
      <c r="C333">
        <v>1041</v>
      </c>
      <c r="D333">
        <v>200000</v>
      </c>
      <c r="E333">
        <v>260</v>
      </c>
      <c r="F333" s="3">
        <v>249.63611777953651</v>
      </c>
    </row>
    <row r="334" spans="1:6">
      <c r="A334">
        <v>16</v>
      </c>
      <c r="B334">
        <v>-90.256</v>
      </c>
      <c r="C334">
        <v>1041</v>
      </c>
      <c r="D334">
        <v>200000</v>
      </c>
      <c r="E334">
        <v>257</v>
      </c>
      <c r="F334" s="3">
        <v>268.05525116664933</v>
      </c>
    </row>
    <row r="335" spans="1:6">
      <c r="A335">
        <v>17</v>
      </c>
      <c r="B335">
        <v>-90.14</v>
      </c>
      <c r="C335">
        <v>1041</v>
      </c>
      <c r="D335">
        <v>200000</v>
      </c>
      <c r="E335">
        <v>294</v>
      </c>
      <c r="F335" s="3">
        <v>275.38741297766029</v>
      </c>
    </row>
    <row r="336" spans="1:6">
      <c r="A336">
        <v>18</v>
      </c>
      <c r="B336">
        <v>-90.025000000000006</v>
      </c>
      <c r="C336">
        <v>1041</v>
      </c>
      <c r="D336">
        <v>200000</v>
      </c>
      <c r="E336">
        <v>267</v>
      </c>
      <c r="F336" s="3">
        <v>270.44229486361718</v>
      </c>
    </row>
    <row r="337" spans="1:6">
      <c r="A337">
        <v>19</v>
      </c>
      <c r="B337">
        <v>-89.918999999999997</v>
      </c>
      <c r="C337">
        <v>1041</v>
      </c>
      <c r="D337">
        <v>200000</v>
      </c>
      <c r="E337">
        <v>246</v>
      </c>
      <c r="F337" s="3">
        <v>256.05486361301115</v>
      </c>
    </row>
    <row r="338" spans="1:6">
      <c r="A338">
        <v>20</v>
      </c>
      <c r="B338">
        <v>-89.805999999999997</v>
      </c>
      <c r="C338">
        <v>1041</v>
      </c>
      <c r="D338">
        <v>200000</v>
      </c>
      <c r="E338">
        <v>263</v>
      </c>
      <c r="F338" s="3">
        <v>233.13377708983808</v>
      </c>
    </row>
    <row r="339" spans="1:6">
      <c r="A339">
        <v>21</v>
      </c>
      <c r="B339">
        <v>-89.691000000000003</v>
      </c>
      <c r="C339">
        <v>1041</v>
      </c>
      <c r="D339">
        <v>200000</v>
      </c>
      <c r="E339">
        <v>222</v>
      </c>
      <c r="F339" s="3">
        <v>205.78526326694774</v>
      </c>
    </row>
    <row r="340" spans="1:6">
      <c r="A340">
        <v>22</v>
      </c>
      <c r="B340">
        <v>-89.576999999999998</v>
      </c>
      <c r="C340">
        <v>1041</v>
      </c>
      <c r="D340">
        <v>200000</v>
      </c>
      <c r="E340">
        <v>180</v>
      </c>
      <c r="F340" s="3">
        <v>178.73811331901925</v>
      </c>
    </row>
    <row r="341" spans="1:6">
      <c r="A341">
        <v>23</v>
      </c>
      <c r="B341">
        <v>-89.457999999999998</v>
      </c>
      <c r="C341">
        <v>1041</v>
      </c>
      <c r="D341">
        <v>200000</v>
      </c>
      <c r="E341">
        <v>134</v>
      </c>
      <c r="F341" s="3">
        <v>153.94513739435146</v>
      </c>
    </row>
    <row r="342" spans="1:6">
      <c r="A342">
        <v>24</v>
      </c>
      <c r="B342">
        <v>-89.341999999999999</v>
      </c>
      <c r="C342">
        <v>1041</v>
      </c>
      <c r="D342">
        <v>200000</v>
      </c>
      <c r="E342">
        <v>125</v>
      </c>
      <c r="F342" s="3">
        <v>134.97686716274745</v>
      </c>
    </row>
    <row r="343" spans="1:6">
      <c r="A343">
        <v>25</v>
      </c>
      <c r="B343">
        <v>-89.234999999999999</v>
      </c>
      <c r="C343">
        <v>1041</v>
      </c>
      <c r="D343">
        <v>200000</v>
      </c>
      <c r="E343">
        <v>115</v>
      </c>
      <c r="F343" s="3">
        <v>122.36220006875644</v>
      </c>
    </row>
    <row r="344" spans="1:6">
      <c r="A344">
        <v>26</v>
      </c>
      <c r="B344">
        <v>-89.13</v>
      </c>
      <c r="C344">
        <v>1041</v>
      </c>
      <c r="D344">
        <v>200000</v>
      </c>
      <c r="E344">
        <v>103</v>
      </c>
      <c r="F344" s="3">
        <v>114.05758530505584</v>
      </c>
    </row>
    <row r="345" spans="1:6">
      <c r="A345">
        <v>27</v>
      </c>
      <c r="B345">
        <v>-89.016000000000005</v>
      </c>
      <c r="C345">
        <v>1041</v>
      </c>
      <c r="D345">
        <v>200000</v>
      </c>
      <c r="E345">
        <v>134</v>
      </c>
      <c r="F345" s="3">
        <v>108.64610816434222</v>
      </c>
    </row>
    <row r="346" spans="1:6">
      <c r="A346">
        <v>28</v>
      </c>
      <c r="B346">
        <v>-88.896000000000001</v>
      </c>
      <c r="C346">
        <v>1041</v>
      </c>
      <c r="D346">
        <v>200000</v>
      </c>
      <c r="E346">
        <v>120</v>
      </c>
      <c r="F346" s="3">
        <v>105.79433388476207</v>
      </c>
    </row>
    <row r="347" spans="1:6">
      <c r="A347">
        <v>29</v>
      </c>
      <c r="B347">
        <v>-88.790999999999997</v>
      </c>
      <c r="C347">
        <v>1041</v>
      </c>
      <c r="D347">
        <v>200000</v>
      </c>
      <c r="E347">
        <v>97</v>
      </c>
      <c r="F347" s="3">
        <v>104.81992592458363</v>
      </c>
    </row>
    <row r="348" spans="1:6">
      <c r="A348">
        <v>30</v>
      </c>
      <c r="B348">
        <v>-88.671999999999997</v>
      </c>
      <c r="C348">
        <v>1041</v>
      </c>
      <c r="D348">
        <v>200000</v>
      </c>
      <c r="E348">
        <v>111</v>
      </c>
      <c r="F348" s="3">
        <v>104.70407167455936</v>
      </c>
    </row>
    <row r="349" spans="1:6">
      <c r="A349">
        <v>31</v>
      </c>
      <c r="B349">
        <v>-88.56</v>
      </c>
      <c r="C349">
        <v>1041</v>
      </c>
      <c r="D349">
        <v>200000</v>
      </c>
      <c r="E349">
        <v>96</v>
      </c>
      <c r="F349" s="3">
        <v>105.11081725284036</v>
      </c>
    </row>
    <row r="350" spans="1:6">
      <c r="A350">
        <v>32</v>
      </c>
      <c r="B350">
        <v>-88.451999999999998</v>
      </c>
      <c r="C350">
        <v>1041</v>
      </c>
      <c r="D350">
        <v>200000</v>
      </c>
      <c r="E350">
        <v>104</v>
      </c>
      <c r="F350" s="3">
        <v>105.7355046603893</v>
      </c>
    </row>
    <row r="351" spans="1:6">
      <c r="A351" t="s">
        <v>0</v>
      </c>
    </row>
    <row r="352" spans="1:6">
      <c r="A352" t="s">
        <v>0</v>
      </c>
    </row>
    <row r="353" spans="1:6">
      <c r="A353" t="s">
        <v>0</v>
      </c>
    </row>
    <row r="354" spans="1:6">
      <c r="A354" t="s">
        <v>0</v>
      </c>
    </row>
    <row r="355" spans="1:6">
      <c r="A355" t="s">
        <v>69</v>
      </c>
    </row>
    <row r="356" spans="1:6">
      <c r="A356" t="s">
        <v>2</v>
      </c>
    </row>
    <row r="357" spans="1:6">
      <c r="A357" t="s">
        <v>3</v>
      </c>
    </row>
    <row r="358" spans="1:6">
      <c r="A358" t="s">
        <v>4</v>
      </c>
    </row>
    <row r="359" spans="1:6">
      <c r="A359" t="s">
        <v>5</v>
      </c>
    </row>
    <row r="360" spans="1:6">
      <c r="A360" t="s">
        <v>70</v>
      </c>
    </row>
    <row r="361" spans="1:6">
      <c r="A361" t="s">
        <v>7</v>
      </c>
    </row>
    <row r="362" spans="1:6">
      <c r="A362" t="s">
        <v>8</v>
      </c>
    </row>
    <row r="363" spans="1:6">
      <c r="A363" t="s">
        <v>9</v>
      </c>
    </row>
    <row r="364" spans="1:6">
      <c r="A364" t="s">
        <v>10</v>
      </c>
    </row>
    <row r="365" spans="1:6">
      <c r="A365" t="s">
        <v>11</v>
      </c>
    </row>
    <row r="366" spans="1:6">
      <c r="A366" t="s">
        <v>0</v>
      </c>
    </row>
    <row r="367" spans="1:6">
      <c r="A367" t="s">
        <v>0</v>
      </c>
    </row>
    <row r="368" spans="1:6">
      <c r="A368" t="s">
        <v>38</v>
      </c>
      <c r="B368" t="s">
        <v>17</v>
      </c>
      <c r="C368" t="s">
        <v>20</v>
      </c>
      <c r="D368" t="s">
        <v>37</v>
      </c>
      <c r="E368" t="s">
        <v>36</v>
      </c>
      <c r="F368" t="s">
        <v>114</v>
      </c>
    </row>
    <row r="369" spans="1:10">
      <c r="A369">
        <v>1</v>
      </c>
      <c r="B369">
        <v>-91.947999999999993</v>
      </c>
      <c r="C369">
        <v>1083</v>
      </c>
      <c r="D369">
        <v>200000</v>
      </c>
      <c r="E369">
        <v>79</v>
      </c>
      <c r="F369" s="3">
        <v>72.414539387364172</v>
      </c>
      <c r="J369" t="s">
        <v>132</v>
      </c>
    </row>
    <row r="370" spans="1:10">
      <c r="A370">
        <v>2</v>
      </c>
      <c r="B370">
        <v>-91.838999999999999</v>
      </c>
      <c r="C370">
        <v>1083</v>
      </c>
      <c r="D370">
        <v>200000</v>
      </c>
      <c r="E370">
        <v>70</v>
      </c>
      <c r="F370" s="3">
        <v>73.712158957281346</v>
      </c>
    </row>
    <row r="371" spans="1:10">
      <c r="A371">
        <v>3</v>
      </c>
      <c r="B371">
        <v>-91.724000000000004</v>
      </c>
      <c r="C371">
        <v>1083</v>
      </c>
      <c r="D371">
        <v>200000</v>
      </c>
      <c r="E371">
        <v>55</v>
      </c>
      <c r="F371" s="3">
        <v>75.29666843409963</v>
      </c>
    </row>
    <row r="372" spans="1:10">
      <c r="A372">
        <v>4</v>
      </c>
      <c r="B372">
        <v>-91.611999999999995</v>
      </c>
      <c r="C372">
        <v>1083</v>
      </c>
      <c r="D372">
        <v>200000</v>
      </c>
      <c r="E372">
        <v>88</v>
      </c>
      <c r="F372" s="3">
        <v>77.228174416300831</v>
      </c>
    </row>
    <row r="373" spans="1:10">
      <c r="A373">
        <v>5</v>
      </c>
      <c r="B373">
        <v>-91.5</v>
      </c>
      <c r="C373">
        <v>1083</v>
      </c>
      <c r="D373">
        <v>200000</v>
      </c>
      <c r="E373">
        <v>81</v>
      </c>
      <c r="F373" s="3">
        <v>79.820156871239675</v>
      </c>
    </row>
    <row r="374" spans="1:10">
      <c r="A374">
        <v>6</v>
      </c>
      <c r="B374">
        <v>-91.394000000000005</v>
      </c>
      <c r="C374">
        <v>1083</v>
      </c>
      <c r="D374">
        <v>200000</v>
      </c>
      <c r="E374">
        <v>79</v>
      </c>
      <c r="F374" s="3">
        <v>83.24433843843795</v>
      </c>
    </row>
    <row r="375" spans="1:10">
      <c r="A375">
        <v>7</v>
      </c>
      <c r="B375">
        <v>-91.281000000000006</v>
      </c>
      <c r="C375">
        <v>1083</v>
      </c>
      <c r="D375">
        <v>200000</v>
      </c>
      <c r="E375">
        <v>103</v>
      </c>
      <c r="F375" s="3">
        <v>88.453633251177223</v>
      </c>
    </row>
    <row r="376" spans="1:10">
      <c r="A376">
        <v>8</v>
      </c>
      <c r="B376">
        <v>-91.165000000000006</v>
      </c>
      <c r="C376">
        <v>1083</v>
      </c>
      <c r="D376">
        <v>200000</v>
      </c>
      <c r="E376">
        <v>117</v>
      </c>
      <c r="F376" s="3">
        <v>96.149301583179522</v>
      </c>
    </row>
    <row r="377" spans="1:10">
      <c r="A377">
        <v>9</v>
      </c>
      <c r="B377">
        <v>-91.049000000000007</v>
      </c>
      <c r="C377">
        <v>1083</v>
      </c>
      <c r="D377">
        <v>200000</v>
      </c>
      <c r="E377">
        <v>107</v>
      </c>
      <c r="F377" s="3">
        <v>106.94836752831698</v>
      </c>
    </row>
    <row r="378" spans="1:10">
      <c r="A378">
        <v>10</v>
      </c>
      <c r="B378">
        <v>-90.933999999999997</v>
      </c>
      <c r="C378">
        <v>1083</v>
      </c>
      <c r="D378">
        <v>200000</v>
      </c>
      <c r="E378">
        <v>130</v>
      </c>
      <c r="F378" s="3">
        <v>121.2870184530267</v>
      </c>
    </row>
    <row r="379" spans="1:10">
      <c r="A379">
        <v>11</v>
      </c>
      <c r="B379">
        <v>-90.823999999999998</v>
      </c>
      <c r="C379">
        <v>1083</v>
      </c>
      <c r="D379">
        <v>200000</v>
      </c>
      <c r="E379">
        <v>147</v>
      </c>
      <c r="F379" s="3">
        <v>138.56238848131531</v>
      </c>
    </row>
    <row r="380" spans="1:10">
      <c r="A380">
        <v>12</v>
      </c>
      <c r="B380">
        <v>-90.709000000000003</v>
      </c>
      <c r="C380">
        <v>1083</v>
      </c>
      <c r="D380">
        <v>200000</v>
      </c>
      <c r="E380">
        <v>155</v>
      </c>
      <c r="F380" s="3">
        <v>159.94325042369024</v>
      </c>
    </row>
    <row r="381" spans="1:10">
      <c r="A381">
        <v>13</v>
      </c>
      <c r="B381">
        <v>-90.594999999999999</v>
      </c>
      <c r="C381">
        <v>1083</v>
      </c>
      <c r="D381">
        <v>200000</v>
      </c>
      <c r="E381">
        <v>177</v>
      </c>
      <c r="F381" s="3">
        <v>183.34331709035595</v>
      </c>
    </row>
    <row r="382" spans="1:10">
      <c r="A382">
        <v>14</v>
      </c>
      <c r="B382">
        <v>-90.486999999999995</v>
      </c>
      <c r="C382">
        <v>1083</v>
      </c>
      <c r="D382">
        <v>200000</v>
      </c>
      <c r="E382">
        <v>183</v>
      </c>
      <c r="F382" s="3">
        <v>205.82316290701772</v>
      </c>
    </row>
    <row r="383" spans="1:10">
      <c r="A383">
        <v>15</v>
      </c>
      <c r="B383">
        <v>-90.372</v>
      </c>
      <c r="C383">
        <v>1083</v>
      </c>
      <c r="D383">
        <v>200000</v>
      </c>
      <c r="E383">
        <v>229</v>
      </c>
      <c r="F383" s="3">
        <v>227.7309813785985</v>
      </c>
    </row>
    <row r="384" spans="1:10">
      <c r="A384">
        <v>16</v>
      </c>
      <c r="B384">
        <v>-90.256</v>
      </c>
      <c r="C384">
        <v>1083</v>
      </c>
      <c r="D384">
        <v>200000</v>
      </c>
      <c r="E384">
        <v>229</v>
      </c>
      <c r="F384" s="3">
        <v>245.07940494962855</v>
      </c>
    </row>
    <row r="385" spans="1:6">
      <c r="A385">
        <v>17</v>
      </c>
      <c r="B385">
        <v>-90.14</v>
      </c>
      <c r="C385">
        <v>1083</v>
      </c>
      <c r="D385">
        <v>200000</v>
      </c>
      <c r="E385">
        <v>268</v>
      </c>
      <c r="F385" s="3">
        <v>255.34979048688865</v>
      </c>
    </row>
    <row r="386" spans="1:6">
      <c r="A386">
        <v>18</v>
      </c>
      <c r="B386">
        <v>-90.025000000000006</v>
      </c>
      <c r="C386">
        <v>1083</v>
      </c>
      <c r="D386">
        <v>200000</v>
      </c>
      <c r="E386">
        <v>275</v>
      </c>
      <c r="F386" s="3">
        <v>257.18553903291047</v>
      </c>
    </row>
    <row r="387" spans="1:6">
      <c r="A387">
        <v>19</v>
      </c>
      <c r="B387">
        <v>-89.918999999999997</v>
      </c>
      <c r="C387">
        <v>1083</v>
      </c>
      <c r="D387">
        <v>200000</v>
      </c>
      <c r="E387">
        <v>256</v>
      </c>
      <c r="F387" s="3">
        <v>251.40461701330031</v>
      </c>
    </row>
    <row r="388" spans="1:6">
      <c r="A388">
        <v>20</v>
      </c>
      <c r="B388">
        <v>-89.805999999999997</v>
      </c>
      <c r="C388">
        <v>1083</v>
      </c>
      <c r="D388">
        <v>200000</v>
      </c>
      <c r="E388">
        <v>237</v>
      </c>
      <c r="F388" s="3">
        <v>238.35392651350529</v>
      </c>
    </row>
    <row r="389" spans="1:6">
      <c r="A389">
        <v>21</v>
      </c>
      <c r="B389">
        <v>-89.691000000000003</v>
      </c>
      <c r="C389">
        <v>1083</v>
      </c>
      <c r="D389">
        <v>200000</v>
      </c>
      <c r="E389">
        <v>233</v>
      </c>
      <c r="F389" s="3">
        <v>219.77878105456489</v>
      </c>
    </row>
    <row r="390" spans="1:6">
      <c r="A390">
        <v>22</v>
      </c>
      <c r="B390">
        <v>-89.576999999999998</v>
      </c>
      <c r="C390">
        <v>1083</v>
      </c>
      <c r="D390">
        <v>200000</v>
      </c>
      <c r="E390">
        <v>198</v>
      </c>
      <c r="F390" s="3">
        <v>198.63450254349232</v>
      </c>
    </row>
    <row r="391" spans="1:6">
      <c r="A391">
        <v>23</v>
      </c>
      <c r="B391">
        <v>-89.457999999999998</v>
      </c>
      <c r="C391">
        <v>1083</v>
      </c>
      <c r="D391">
        <v>200000</v>
      </c>
      <c r="E391">
        <v>175</v>
      </c>
      <c r="F391" s="3">
        <v>176.37909297990504</v>
      </c>
    </row>
    <row r="392" spans="1:6">
      <c r="A392">
        <v>24</v>
      </c>
      <c r="B392">
        <v>-89.341999999999999</v>
      </c>
      <c r="C392">
        <v>1083</v>
      </c>
      <c r="D392">
        <v>200000</v>
      </c>
      <c r="E392">
        <v>148</v>
      </c>
      <c r="F392" s="3">
        <v>156.66773892042673</v>
      </c>
    </row>
    <row r="393" spans="1:6">
      <c r="A393">
        <v>25</v>
      </c>
      <c r="B393">
        <v>-89.234999999999999</v>
      </c>
      <c r="C393">
        <v>1083</v>
      </c>
      <c r="D393">
        <v>200000</v>
      </c>
      <c r="E393">
        <v>158</v>
      </c>
      <c r="F393" s="3">
        <v>141.41217018283172</v>
      </c>
    </row>
    <row r="394" spans="1:6">
      <c r="A394">
        <v>26</v>
      </c>
      <c r="B394">
        <v>-89.13</v>
      </c>
      <c r="C394">
        <v>1083</v>
      </c>
      <c r="D394">
        <v>200000</v>
      </c>
      <c r="E394">
        <v>109</v>
      </c>
      <c r="F394" s="3">
        <v>129.62253242749438</v>
      </c>
    </row>
    <row r="395" spans="1:6">
      <c r="A395">
        <v>27</v>
      </c>
      <c r="B395">
        <v>-89.016000000000005</v>
      </c>
      <c r="C395">
        <v>1083</v>
      </c>
      <c r="D395">
        <v>200000</v>
      </c>
      <c r="E395">
        <v>113</v>
      </c>
      <c r="F395" s="3">
        <v>120.32771694643489</v>
      </c>
    </row>
    <row r="396" spans="1:6">
      <c r="A396">
        <v>28</v>
      </c>
      <c r="B396">
        <v>-88.896000000000001</v>
      </c>
      <c r="C396">
        <v>1083</v>
      </c>
      <c r="D396">
        <v>200000</v>
      </c>
      <c r="E396">
        <v>109</v>
      </c>
      <c r="F396" s="3">
        <v>113.97390464798789</v>
      </c>
    </row>
    <row r="397" spans="1:6">
      <c r="A397">
        <v>29</v>
      </c>
      <c r="B397">
        <v>-88.790999999999997</v>
      </c>
      <c r="C397">
        <v>1083</v>
      </c>
      <c r="D397">
        <v>200000</v>
      </c>
      <c r="E397">
        <v>126</v>
      </c>
      <c r="F397" s="3">
        <v>110.69448647912043</v>
      </c>
    </row>
    <row r="398" spans="1:6">
      <c r="A398">
        <v>30</v>
      </c>
      <c r="B398">
        <v>-88.671999999999997</v>
      </c>
      <c r="C398">
        <v>1083</v>
      </c>
      <c r="D398">
        <v>200000</v>
      </c>
      <c r="E398">
        <v>101</v>
      </c>
      <c r="F398" s="3">
        <v>108.83712930272007</v>
      </c>
    </row>
    <row r="399" spans="1:6">
      <c r="A399">
        <v>31</v>
      </c>
      <c r="B399">
        <v>-88.56</v>
      </c>
      <c r="C399">
        <v>1083</v>
      </c>
      <c r="D399">
        <v>200000</v>
      </c>
      <c r="E399">
        <v>127</v>
      </c>
      <c r="F399" s="3">
        <v>108.30934002085419</v>
      </c>
    </row>
    <row r="400" spans="1:6">
      <c r="A400">
        <v>32</v>
      </c>
      <c r="B400">
        <v>-88.451999999999998</v>
      </c>
      <c r="C400">
        <v>1083</v>
      </c>
      <c r="D400">
        <v>200000</v>
      </c>
      <c r="E400">
        <v>104</v>
      </c>
      <c r="F400" s="3">
        <v>108.50393519215176</v>
      </c>
    </row>
    <row r="401" spans="1:1">
      <c r="A401" t="s">
        <v>0</v>
      </c>
    </row>
    <row r="402" spans="1:1">
      <c r="A402" t="s">
        <v>0</v>
      </c>
    </row>
    <row r="403" spans="1:1">
      <c r="A403" t="s">
        <v>0</v>
      </c>
    </row>
    <row r="404" spans="1:1">
      <c r="A404" t="s">
        <v>0</v>
      </c>
    </row>
    <row r="405" spans="1:1">
      <c r="A405" t="s">
        <v>71</v>
      </c>
    </row>
    <row r="406" spans="1:1">
      <c r="A406" t="s">
        <v>2</v>
      </c>
    </row>
    <row r="407" spans="1:1">
      <c r="A407" t="s">
        <v>3</v>
      </c>
    </row>
    <row r="408" spans="1:1">
      <c r="A408" t="s">
        <v>4</v>
      </c>
    </row>
    <row r="409" spans="1:1">
      <c r="A409" t="s">
        <v>5</v>
      </c>
    </row>
    <row r="410" spans="1:1">
      <c r="A410" t="s">
        <v>72</v>
      </c>
    </row>
    <row r="411" spans="1:1">
      <c r="A411" t="s">
        <v>7</v>
      </c>
    </row>
    <row r="412" spans="1:1">
      <c r="A412" t="s">
        <v>8</v>
      </c>
    </row>
    <row r="413" spans="1:1">
      <c r="A413" t="s">
        <v>9</v>
      </c>
    </row>
    <row r="414" spans="1:1">
      <c r="A414" t="s">
        <v>10</v>
      </c>
    </row>
    <row r="415" spans="1:1">
      <c r="A415" t="s">
        <v>11</v>
      </c>
    </row>
    <row r="416" spans="1:1">
      <c r="A416" t="s">
        <v>0</v>
      </c>
    </row>
    <row r="417" spans="1:10">
      <c r="A417" t="s">
        <v>0</v>
      </c>
    </row>
    <row r="418" spans="1:10">
      <c r="A418" t="s">
        <v>38</v>
      </c>
      <c r="B418" t="s">
        <v>17</v>
      </c>
      <c r="C418" t="s">
        <v>20</v>
      </c>
      <c r="D418" t="s">
        <v>37</v>
      </c>
      <c r="E418" t="s">
        <v>36</v>
      </c>
      <c r="F418" t="s">
        <v>114</v>
      </c>
    </row>
    <row r="419" spans="1:10">
      <c r="A419">
        <v>1</v>
      </c>
      <c r="B419">
        <v>-91.947999999999993</v>
      </c>
      <c r="C419">
        <v>1130</v>
      </c>
      <c r="D419">
        <v>200000</v>
      </c>
      <c r="E419">
        <v>62</v>
      </c>
      <c r="F419" s="3">
        <v>71.503947583669273</v>
      </c>
      <c r="J419" t="s">
        <v>133</v>
      </c>
    </row>
    <row r="420" spans="1:10">
      <c r="A420">
        <v>2</v>
      </c>
      <c r="B420">
        <v>-91.838999999999999</v>
      </c>
      <c r="C420">
        <v>1130</v>
      </c>
      <c r="D420">
        <v>200000</v>
      </c>
      <c r="E420">
        <v>53</v>
      </c>
      <c r="F420" s="3">
        <v>72.425159284587181</v>
      </c>
    </row>
    <row r="421" spans="1:10">
      <c r="A421">
        <v>3</v>
      </c>
      <c r="B421">
        <v>-91.724000000000004</v>
      </c>
      <c r="C421">
        <v>1130</v>
      </c>
      <c r="D421">
        <v>200000</v>
      </c>
      <c r="E421">
        <v>70</v>
      </c>
      <c r="F421" s="3">
        <v>73.497179032410813</v>
      </c>
    </row>
    <row r="422" spans="1:10">
      <c r="A422">
        <v>4</v>
      </c>
      <c r="B422">
        <v>-91.611999999999995</v>
      </c>
      <c r="C422">
        <v>1130</v>
      </c>
      <c r="D422">
        <v>200000</v>
      </c>
      <c r="E422">
        <v>83</v>
      </c>
      <c r="F422" s="3">
        <v>74.740599345797534</v>
      </c>
    </row>
    <row r="423" spans="1:10">
      <c r="A423">
        <v>5</v>
      </c>
      <c r="B423">
        <v>-91.5</v>
      </c>
      <c r="C423">
        <v>1130</v>
      </c>
      <c r="D423">
        <v>200000</v>
      </c>
      <c r="E423">
        <v>107</v>
      </c>
      <c r="F423" s="3">
        <v>76.357405702530642</v>
      </c>
    </row>
    <row r="424" spans="1:10">
      <c r="A424">
        <v>6</v>
      </c>
      <c r="B424">
        <v>-91.394000000000005</v>
      </c>
      <c r="C424">
        <v>1130</v>
      </c>
      <c r="D424">
        <v>200000</v>
      </c>
      <c r="E424">
        <v>92</v>
      </c>
      <c r="F424" s="3">
        <v>78.488372135204685</v>
      </c>
    </row>
    <row r="425" spans="1:10">
      <c r="A425">
        <v>7</v>
      </c>
      <c r="B425">
        <v>-91.281000000000006</v>
      </c>
      <c r="C425">
        <v>1130</v>
      </c>
      <c r="D425">
        <v>200000</v>
      </c>
      <c r="E425">
        <v>102</v>
      </c>
      <c r="F425" s="3">
        <v>81.81336772866419</v>
      </c>
    </row>
    <row r="426" spans="1:10">
      <c r="A426">
        <v>8</v>
      </c>
      <c r="B426">
        <v>-91.165000000000006</v>
      </c>
      <c r="C426">
        <v>1130</v>
      </c>
      <c r="D426">
        <v>200000</v>
      </c>
      <c r="E426">
        <v>89</v>
      </c>
      <c r="F426" s="3">
        <v>86.957862384789891</v>
      </c>
    </row>
    <row r="427" spans="1:10">
      <c r="A427">
        <v>9</v>
      </c>
      <c r="B427">
        <v>-91.049000000000007</v>
      </c>
      <c r="C427">
        <v>1130</v>
      </c>
      <c r="D427">
        <v>200000</v>
      </c>
      <c r="E427">
        <v>97</v>
      </c>
      <c r="F427" s="3">
        <v>94.603068770694506</v>
      </c>
    </row>
    <row r="428" spans="1:10">
      <c r="A428">
        <v>10</v>
      </c>
      <c r="B428">
        <v>-90.933999999999997</v>
      </c>
      <c r="C428">
        <v>1130</v>
      </c>
      <c r="D428">
        <v>200000</v>
      </c>
      <c r="E428">
        <v>94</v>
      </c>
      <c r="F428" s="3">
        <v>105.39043153780121</v>
      </c>
    </row>
    <row r="429" spans="1:10">
      <c r="A429">
        <v>11</v>
      </c>
      <c r="B429">
        <v>-90.823999999999998</v>
      </c>
      <c r="C429">
        <v>1130</v>
      </c>
      <c r="D429">
        <v>200000</v>
      </c>
      <c r="E429">
        <v>120</v>
      </c>
      <c r="F429" s="3">
        <v>119.17976262234316</v>
      </c>
    </row>
    <row r="430" spans="1:10">
      <c r="A430">
        <v>12</v>
      </c>
      <c r="B430">
        <v>-90.709000000000003</v>
      </c>
      <c r="C430">
        <v>1130</v>
      </c>
      <c r="D430">
        <v>200000</v>
      </c>
      <c r="E430">
        <v>130</v>
      </c>
      <c r="F430" s="3">
        <v>137.26468479687028</v>
      </c>
    </row>
    <row r="431" spans="1:10">
      <c r="A431">
        <v>13</v>
      </c>
      <c r="B431">
        <v>-90.594999999999999</v>
      </c>
      <c r="C431">
        <v>1130</v>
      </c>
      <c r="D431">
        <v>200000</v>
      </c>
      <c r="E431">
        <v>156</v>
      </c>
      <c r="F431" s="3">
        <v>158.22531262416845</v>
      </c>
    </row>
    <row r="432" spans="1:10">
      <c r="A432">
        <v>14</v>
      </c>
      <c r="B432">
        <v>-90.486999999999995</v>
      </c>
      <c r="C432">
        <v>1130</v>
      </c>
      <c r="D432">
        <v>200000</v>
      </c>
      <c r="E432">
        <v>169</v>
      </c>
      <c r="F432" s="3">
        <v>179.50483096369388</v>
      </c>
    </row>
    <row r="433" spans="1:6">
      <c r="A433">
        <v>15</v>
      </c>
      <c r="B433">
        <v>-90.372</v>
      </c>
      <c r="C433">
        <v>1130</v>
      </c>
      <c r="D433">
        <v>200000</v>
      </c>
      <c r="E433">
        <v>216</v>
      </c>
      <c r="F433" s="3">
        <v>201.49002687691663</v>
      </c>
    </row>
    <row r="434" spans="1:6">
      <c r="A434">
        <v>16</v>
      </c>
      <c r="B434">
        <v>-90.256</v>
      </c>
      <c r="C434">
        <v>1130</v>
      </c>
      <c r="D434">
        <v>200000</v>
      </c>
      <c r="E434">
        <v>227</v>
      </c>
      <c r="F434" s="3">
        <v>220.22437644602516</v>
      </c>
    </row>
    <row r="435" spans="1:6">
      <c r="A435">
        <v>17</v>
      </c>
      <c r="B435">
        <v>-90.14</v>
      </c>
      <c r="C435">
        <v>1130</v>
      </c>
      <c r="D435">
        <v>200000</v>
      </c>
      <c r="E435">
        <v>250</v>
      </c>
      <c r="F435" s="3">
        <v>232.81569812970227</v>
      </c>
    </row>
    <row r="436" spans="1:6">
      <c r="A436">
        <v>18</v>
      </c>
      <c r="B436">
        <v>-90.025000000000006</v>
      </c>
      <c r="C436">
        <v>1130</v>
      </c>
      <c r="D436">
        <v>200000</v>
      </c>
      <c r="E436">
        <v>231</v>
      </c>
      <c r="F436" s="3">
        <v>237.35168422718402</v>
      </c>
    </row>
    <row r="437" spans="1:6">
      <c r="A437">
        <v>19</v>
      </c>
      <c r="B437">
        <v>-89.918999999999997</v>
      </c>
      <c r="C437">
        <v>1130</v>
      </c>
      <c r="D437">
        <v>200000</v>
      </c>
      <c r="E437">
        <v>224</v>
      </c>
      <c r="F437" s="3">
        <v>233.97333135258773</v>
      </c>
    </row>
    <row r="438" spans="1:6">
      <c r="A438">
        <v>20</v>
      </c>
      <c r="B438">
        <v>-89.805999999999997</v>
      </c>
      <c r="C438">
        <v>1130</v>
      </c>
      <c r="D438">
        <v>200000</v>
      </c>
      <c r="E438">
        <v>219</v>
      </c>
      <c r="F438" s="3">
        <v>223.06763613961789</v>
      </c>
    </row>
    <row r="439" spans="1:6">
      <c r="A439">
        <v>21</v>
      </c>
      <c r="B439">
        <v>-89.691000000000003</v>
      </c>
      <c r="C439">
        <v>1130</v>
      </c>
      <c r="D439">
        <v>200000</v>
      </c>
      <c r="E439">
        <v>205</v>
      </c>
      <c r="F439" s="3">
        <v>206.09524259042712</v>
      </c>
    </row>
    <row r="440" spans="1:6">
      <c r="A440">
        <v>22</v>
      </c>
      <c r="B440">
        <v>-89.576999999999998</v>
      </c>
      <c r="C440">
        <v>1130</v>
      </c>
      <c r="D440">
        <v>200000</v>
      </c>
      <c r="E440">
        <v>195</v>
      </c>
      <c r="F440" s="3">
        <v>186.01061898403634</v>
      </c>
    </row>
    <row r="441" spans="1:6">
      <c r="A441">
        <v>23</v>
      </c>
      <c r="B441">
        <v>-89.457999999999998</v>
      </c>
      <c r="C441">
        <v>1130</v>
      </c>
      <c r="D441">
        <v>200000</v>
      </c>
      <c r="E441">
        <v>152</v>
      </c>
      <c r="F441" s="3">
        <v>164.47631795368008</v>
      </c>
    </row>
    <row r="442" spans="1:6">
      <c r="A442">
        <v>24</v>
      </c>
      <c r="B442">
        <v>-89.341999999999999</v>
      </c>
      <c r="C442">
        <v>1130</v>
      </c>
      <c r="D442">
        <v>200000</v>
      </c>
      <c r="E442">
        <v>160</v>
      </c>
      <c r="F442" s="3">
        <v>145.28211896328571</v>
      </c>
    </row>
    <row r="443" spans="1:6">
      <c r="A443">
        <v>25</v>
      </c>
      <c r="B443">
        <v>-89.234999999999999</v>
      </c>
      <c r="C443">
        <v>1130</v>
      </c>
      <c r="D443">
        <v>200000</v>
      </c>
      <c r="E443">
        <v>124</v>
      </c>
      <c r="F443" s="3">
        <v>130.45732700344621</v>
      </c>
    </row>
    <row r="444" spans="1:6">
      <c r="A444">
        <v>26</v>
      </c>
      <c r="B444">
        <v>-89.13</v>
      </c>
      <c r="C444">
        <v>1130</v>
      </c>
      <c r="D444">
        <v>200000</v>
      </c>
      <c r="E444">
        <v>123</v>
      </c>
      <c r="F444" s="3">
        <v>119.08829403536384</v>
      </c>
    </row>
    <row r="445" spans="1:6">
      <c r="A445">
        <v>27</v>
      </c>
      <c r="B445">
        <v>-89.016000000000005</v>
      </c>
      <c r="C445">
        <v>1130</v>
      </c>
      <c r="D445">
        <v>200000</v>
      </c>
      <c r="E445">
        <v>120</v>
      </c>
      <c r="F445" s="3">
        <v>110.23627556573115</v>
      </c>
    </row>
    <row r="446" spans="1:6">
      <c r="A446">
        <v>28</v>
      </c>
      <c r="B446">
        <v>-88.896000000000001</v>
      </c>
      <c r="C446">
        <v>1130</v>
      </c>
      <c r="D446">
        <v>200000</v>
      </c>
      <c r="E446">
        <v>94</v>
      </c>
      <c r="F446" s="3">
        <v>104.2868821141776</v>
      </c>
    </row>
    <row r="447" spans="1:6">
      <c r="A447">
        <v>29</v>
      </c>
      <c r="B447">
        <v>-88.790999999999997</v>
      </c>
      <c r="C447">
        <v>1130</v>
      </c>
      <c r="D447">
        <v>200000</v>
      </c>
      <c r="E447">
        <v>99</v>
      </c>
      <c r="F447" s="3">
        <v>101.27093654260513</v>
      </c>
    </row>
    <row r="448" spans="1:6">
      <c r="A448">
        <v>30</v>
      </c>
      <c r="B448">
        <v>-88.671999999999997</v>
      </c>
      <c r="C448">
        <v>1130</v>
      </c>
      <c r="D448">
        <v>200000</v>
      </c>
      <c r="E448">
        <v>100</v>
      </c>
      <c r="F448" s="3">
        <v>99.586246364678175</v>
      </c>
    </row>
    <row r="449" spans="1:6">
      <c r="A449">
        <v>31</v>
      </c>
      <c r="B449">
        <v>-88.56</v>
      </c>
      <c r="C449">
        <v>1130</v>
      </c>
      <c r="D449">
        <v>200000</v>
      </c>
      <c r="E449">
        <v>106</v>
      </c>
      <c r="F449" s="3">
        <v>99.099116842963213</v>
      </c>
    </row>
    <row r="450" spans="1:6">
      <c r="A450">
        <v>32</v>
      </c>
      <c r="B450">
        <v>-88.451999999999998</v>
      </c>
      <c r="C450">
        <v>1130</v>
      </c>
      <c r="D450">
        <v>200000</v>
      </c>
      <c r="E450">
        <v>91</v>
      </c>
      <c r="F450" s="3">
        <v>99.236832463194361</v>
      </c>
    </row>
    <row r="451" spans="1:6">
      <c r="A451" t="s">
        <v>0</v>
      </c>
    </row>
    <row r="452" spans="1:6">
      <c r="A452" t="s">
        <v>0</v>
      </c>
    </row>
    <row r="453" spans="1:6">
      <c r="A453" t="s">
        <v>0</v>
      </c>
    </row>
    <row r="454" spans="1:6">
      <c r="A454" t="s">
        <v>0</v>
      </c>
    </row>
    <row r="455" spans="1:6">
      <c r="A455" t="s">
        <v>73</v>
      </c>
    </row>
    <row r="456" spans="1:6">
      <c r="A456" t="s">
        <v>2</v>
      </c>
    </row>
    <row r="457" spans="1:6">
      <c r="A457" t="s">
        <v>3</v>
      </c>
    </row>
    <row r="458" spans="1:6">
      <c r="A458" t="s">
        <v>4</v>
      </c>
    </row>
    <row r="459" spans="1:6">
      <c r="A459" t="s">
        <v>5</v>
      </c>
    </row>
    <row r="460" spans="1:6">
      <c r="A460" t="s">
        <v>74</v>
      </c>
    </row>
    <row r="461" spans="1:6">
      <c r="A461" t="s">
        <v>7</v>
      </c>
    </row>
    <row r="462" spans="1:6">
      <c r="A462" t="s">
        <v>8</v>
      </c>
    </row>
    <row r="463" spans="1:6">
      <c r="A463" t="s">
        <v>9</v>
      </c>
    </row>
    <row r="464" spans="1:6">
      <c r="A464" t="s">
        <v>10</v>
      </c>
    </row>
    <row r="465" spans="1:10">
      <c r="A465" t="s">
        <v>11</v>
      </c>
    </row>
    <row r="466" spans="1:10">
      <c r="A466" t="s">
        <v>0</v>
      </c>
    </row>
    <row r="467" spans="1:10">
      <c r="A467" t="s">
        <v>0</v>
      </c>
    </row>
    <row r="468" spans="1:10">
      <c r="A468" t="s">
        <v>38</v>
      </c>
      <c r="B468" t="s">
        <v>17</v>
      </c>
      <c r="C468" t="s">
        <v>20</v>
      </c>
      <c r="D468" t="s">
        <v>37</v>
      </c>
      <c r="E468" t="s">
        <v>36</v>
      </c>
      <c r="F468" t="s">
        <v>114</v>
      </c>
    </row>
    <row r="469" spans="1:10">
      <c r="A469">
        <v>1</v>
      </c>
      <c r="B469">
        <v>-91.947999999999993</v>
      </c>
      <c r="C469">
        <v>1141</v>
      </c>
      <c r="D469">
        <v>200000</v>
      </c>
      <c r="E469">
        <v>63</v>
      </c>
      <c r="F469" s="3">
        <v>79.714722802702624</v>
      </c>
      <c r="J469" t="s">
        <v>134</v>
      </c>
    </row>
    <row r="470" spans="1:10">
      <c r="A470">
        <v>2</v>
      </c>
      <c r="B470">
        <v>-91.838999999999999</v>
      </c>
      <c r="C470">
        <v>1141</v>
      </c>
      <c r="D470">
        <v>200000</v>
      </c>
      <c r="E470">
        <v>70</v>
      </c>
      <c r="F470" s="3">
        <v>80.469919748550154</v>
      </c>
    </row>
    <row r="471" spans="1:10">
      <c r="A471">
        <v>3</v>
      </c>
      <c r="B471">
        <v>-91.724000000000004</v>
      </c>
      <c r="C471">
        <v>1141</v>
      </c>
      <c r="D471">
        <v>200000</v>
      </c>
      <c r="E471">
        <v>79</v>
      </c>
      <c r="F471" s="3">
        <v>81.274777272430512</v>
      </c>
    </row>
    <row r="472" spans="1:10">
      <c r="A472">
        <v>4</v>
      </c>
      <c r="B472">
        <v>-91.611999999999995</v>
      </c>
      <c r="C472">
        <v>1141</v>
      </c>
      <c r="D472">
        <v>200000</v>
      </c>
      <c r="E472">
        <v>90</v>
      </c>
      <c r="F472" s="3">
        <v>82.090799123129457</v>
      </c>
    </row>
    <row r="473" spans="1:10">
      <c r="A473">
        <v>5</v>
      </c>
      <c r="B473">
        <v>-91.5</v>
      </c>
      <c r="C473">
        <v>1141</v>
      </c>
      <c r="D473">
        <v>200000</v>
      </c>
      <c r="E473">
        <v>85</v>
      </c>
      <c r="F473" s="3">
        <v>83.020047415169259</v>
      </c>
    </row>
    <row r="474" spans="1:10">
      <c r="A474">
        <v>6</v>
      </c>
      <c r="B474">
        <v>-91.394000000000005</v>
      </c>
      <c r="C474">
        <v>1141</v>
      </c>
      <c r="D474">
        <v>200000</v>
      </c>
      <c r="E474">
        <v>79</v>
      </c>
      <c r="F474" s="3">
        <v>84.216252842490178</v>
      </c>
    </row>
    <row r="475" spans="1:10">
      <c r="A475">
        <v>7</v>
      </c>
      <c r="B475">
        <v>-91.281000000000006</v>
      </c>
      <c r="C475">
        <v>1141</v>
      </c>
      <c r="D475">
        <v>200000</v>
      </c>
      <c r="E475">
        <v>101</v>
      </c>
      <c r="F475" s="3">
        <v>86.406838744386405</v>
      </c>
    </row>
    <row r="476" spans="1:10">
      <c r="A476">
        <v>8</v>
      </c>
      <c r="B476">
        <v>-91.165000000000006</v>
      </c>
      <c r="C476">
        <v>1141</v>
      </c>
      <c r="D476">
        <v>200000</v>
      </c>
      <c r="E476">
        <v>107</v>
      </c>
      <c r="F476" s="3">
        <v>91.003871208380303</v>
      </c>
    </row>
    <row r="477" spans="1:10">
      <c r="A477">
        <v>9</v>
      </c>
      <c r="B477">
        <v>-91.049000000000007</v>
      </c>
      <c r="C477">
        <v>1141</v>
      </c>
      <c r="D477">
        <v>200000</v>
      </c>
      <c r="E477">
        <v>114</v>
      </c>
      <c r="F477" s="3">
        <v>100.5948283143868</v>
      </c>
    </row>
    <row r="478" spans="1:10">
      <c r="A478">
        <v>10</v>
      </c>
      <c r="B478">
        <v>-90.933999999999997</v>
      </c>
      <c r="C478">
        <v>1141</v>
      </c>
      <c r="D478">
        <v>200000</v>
      </c>
      <c r="E478">
        <v>144</v>
      </c>
      <c r="F478" s="3">
        <v>118.88157670635579</v>
      </c>
    </row>
    <row r="479" spans="1:10">
      <c r="A479">
        <v>11</v>
      </c>
      <c r="B479">
        <v>-90.823999999999998</v>
      </c>
      <c r="C479">
        <v>1141</v>
      </c>
      <c r="D479">
        <v>200000</v>
      </c>
      <c r="E479">
        <v>147</v>
      </c>
      <c r="F479" s="3">
        <v>148.34107412629402</v>
      </c>
    </row>
    <row r="480" spans="1:10">
      <c r="A480">
        <v>12</v>
      </c>
      <c r="B480">
        <v>-90.709000000000003</v>
      </c>
      <c r="C480">
        <v>1141</v>
      </c>
      <c r="D480">
        <v>200000</v>
      </c>
      <c r="E480">
        <v>185</v>
      </c>
      <c r="F480" s="3">
        <v>193.61574058747755</v>
      </c>
    </row>
    <row r="481" spans="1:6">
      <c r="A481">
        <v>13</v>
      </c>
      <c r="B481">
        <v>-90.594999999999999</v>
      </c>
      <c r="C481">
        <v>1141</v>
      </c>
      <c r="D481">
        <v>200000</v>
      </c>
      <c r="E481">
        <v>223</v>
      </c>
      <c r="F481" s="3">
        <v>250.12348702738726</v>
      </c>
    </row>
    <row r="482" spans="1:6">
      <c r="A482">
        <v>14</v>
      </c>
      <c r="B482">
        <v>-90.486999999999995</v>
      </c>
      <c r="C482">
        <v>1141</v>
      </c>
      <c r="D482">
        <v>200000</v>
      </c>
      <c r="E482">
        <v>311</v>
      </c>
      <c r="F482" s="3">
        <v>305.63795578837886</v>
      </c>
    </row>
    <row r="483" spans="1:6">
      <c r="A483">
        <v>15</v>
      </c>
      <c r="B483">
        <v>-90.372</v>
      </c>
      <c r="C483">
        <v>1141</v>
      </c>
      <c r="D483">
        <v>200000</v>
      </c>
      <c r="E483">
        <v>357</v>
      </c>
      <c r="F483" s="3">
        <v>352.77729341457916</v>
      </c>
    </row>
    <row r="484" spans="1:6">
      <c r="A484">
        <v>16</v>
      </c>
      <c r="B484">
        <v>-90.256</v>
      </c>
      <c r="C484">
        <v>1141</v>
      </c>
      <c r="D484">
        <v>200000</v>
      </c>
      <c r="E484">
        <v>370</v>
      </c>
      <c r="F484" s="3">
        <v>373.65876299698652</v>
      </c>
    </row>
    <row r="485" spans="1:6">
      <c r="A485">
        <v>17</v>
      </c>
      <c r="B485">
        <v>-90.14</v>
      </c>
      <c r="C485">
        <v>1141</v>
      </c>
      <c r="D485">
        <v>200000</v>
      </c>
      <c r="E485">
        <v>380</v>
      </c>
      <c r="F485" s="3">
        <v>360.92435719781503</v>
      </c>
    </row>
    <row r="486" spans="1:6">
      <c r="A486">
        <v>18</v>
      </c>
      <c r="B486">
        <v>-90.025000000000006</v>
      </c>
      <c r="C486">
        <v>1141</v>
      </c>
      <c r="D486">
        <v>200000</v>
      </c>
      <c r="E486">
        <v>346</v>
      </c>
      <c r="F486" s="3">
        <v>319.69095220726865</v>
      </c>
    </row>
    <row r="487" spans="1:6">
      <c r="A487">
        <v>19</v>
      </c>
      <c r="B487">
        <v>-89.918999999999997</v>
      </c>
      <c r="C487">
        <v>1141</v>
      </c>
      <c r="D487">
        <v>200000</v>
      </c>
      <c r="E487">
        <v>263</v>
      </c>
      <c r="F487" s="3">
        <v>267.86244941594146</v>
      </c>
    </row>
    <row r="488" spans="1:6">
      <c r="A488">
        <v>20</v>
      </c>
      <c r="B488">
        <v>-89.805999999999997</v>
      </c>
      <c r="C488">
        <v>1141</v>
      </c>
      <c r="D488">
        <v>200000</v>
      </c>
      <c r="E488">
        <v>190</v>
      </c>
      <c r="F488" s="3">
        <v>211.90839259249486</v>
      </c>
    </row>
    <row r="489" spans="1:6">
      <c r="A489">
        <v>21</v>
      </c>
      <c r="B489">
        <v>-89.691000000000003</v>
      </c>
      <c r="C489">
        <v>1141</v>
      </c>
      <c r="D489">
        <v>200000</v>
      </c>
      <c r="E489">
        <v>157</v>
      </c>
      <c r="F489" s="3">
        <v>165.03101604253683</v>
      </c>
    </row>
    <row r="490" spans="1:6">
      <c r="A490">
        <v>22</v>
      </c>
      <c r="B490">
        <v>-89.576999999999998</v>
      </c>
      <c r="C490">
        <v>1141</v>
      </c>
      <c r="D490">
        <v>200000</v>
      </c>
      <c r="E490">
        <v>131</v>
      </c>
      <c r="F490" s="3">
        <v>133.01717904017499</v>
      </c>
    </row>
    <row r="491" spans="1:6">
      <c r="A491">
        <v>23</v>
      </c>
      <c r="B491">
        <v>-89.457999999999998</v>
      </c>
      <c r="C491">
        <v>1141</v>
      </c>
      <c r="D491">
        <v>200000</v>
      </c>
      <c r="E491">
        <v>125</v>
      </c>
      <c r="F491" s="3">
        <v>113.67011982727568</v>
      </c>
    </row>
    <row r="492" spans="1:6">
      <c r="A492">
        <v>24</v>
      </c>
      <c r="B492">
        <v>-89.341999999999999</v>
      </c>
      <c r="C492">
        <v>1141</v>
      </c>
      <c r="D492">
        <v>200000</v>
      </c>
      <c r="E492">
        <v>121</v>
      </c>
      <c r="F492" s="3">
        <v>104.56579129220276</v>
      </c>
    </row>
    <row r="493" spans="1:6">
      <c r="A493">
        <v>25</v>
      </c>
      <c r="B493">
        <v>-89.234999999999999</v>
      </c>
      <c r="C493">
        <v>1141</v>
      </c>
      <c r="D493">
        <v>200000</v>
      </c>
      <c r="E493">
        <v>112</v>
      </c>
      <c r="F493" s="3">
        <v>101.14862398546182</v>
      </c>
    </row>
    <row r="494" spans="1:6">
      <c r="A494">
        <v>26</v>
      </c>
      <c r="B494">
        <v>-89.13</v>
      </c>
      <c r="C494">
        <v>1141</v>
      </c>
      <c r="D494">
        <v>200000</v>
      </c>
      <c r="E494">
        <v>95</v>
      </c>
      <c r="F494" s="3">
        <v>100.15620138321442</v>
      </c>
    </row>
    <row r="495" spans="1:6">
      <c r="A495">
        <v>27</v>
      </c>
      <c r="B495">
        <v>-89.016000000000005</v>
      </c>
      <c r="C495">
        <v>1141</v>
      </c>
      <c r="D495">
        <v>200000</v>
      </c>
      <c r="E495">
        <v>104</v>
      </c>
      <c r="F495" s="3">
        <v>100.25968570034179</v>
      </c>
    </row>
    <row r="496" spans="1:6">
      <c r="A496">
        <v>28</v>
      </c>
      <c r="B496">
        <v>-88.896000000000001</v>
      </c>
      <c r="C496">
        <v>1141</v>
      </c>
      <c r="D496">
        <v>200000</v>
      </c>
      <c r="E496">
        <v>99</v>
      </c>
      <c r="F496" s="3">
        <v>100.87203852291761</v>
      </c>
    </row>
    <row r="497" spans="1:6">
      <c r="A497">
        <v>29</v>
      </c>
      <c r="B497">
        <v>-88.790999999999997</v>
      </c>
      <c r="C497">
        <v>1141</v>
      </c>
      <c r="D497">
        <v>200000</v>
      </c>
      <c r="E497">
        <v>110</v>
      </c>
      <c r="F497" s="3">
        <v>101.54595815813622</v>
      </c>
    </row>
    <row r="498" spans="1:6">
      <c r="A498">
        <v>30</v>
      </c>
      <c r="B498">
        <v>-88.671999999999997</v>
      </c>
      <c r="C498">
        <v>1141</v>
      </c>
      <c r="D498">
        <v>200000</v>
      </c>
      <c r="E498">
        <v>78</v>
      </c>
      <c r="F498" s="3">
        <v>102.35350917482079</v>
      </c>
    </row>
    <row r="499" spans="1:6">
      <c r="A499">
        <v>31</v>
      </c>
      <c r="B499">
        <v>-88.56</v>
      </c>
      <c r="C499">
        <v>1141</v>
      </c>
      <c r="D499">
        <v>200000</v>
      </c>
      <c r="E499">
        <v>102</v>
      </c>
      <c r="F499" s="3">
        <v>103.12453178826804</v>
      </c>
    </row>
    <row r="500" spans="1:6">
      <c r="A500">
        <v>32</v>
      </c>
      <c r="B500">
        <v>-88.451999999999998</v>
      </c>
      <c r="C500">
        <v>1141</v>
      </c>
      <c r="D500">
        <v>200000</v>
      </c>
      <c r="E500">
        <v>104</v>
      </c>
      <c r="F500" s="3">
        <v>103.87022139198896</v>
      </c>
    </row>
    <row r="501" spans="1:6">
      <c r="A501" t="s">
        <v>0</v>
      </c>
    </row>
    <row r="502" spans="1:6">
      <c r="A502" t="s">
        <v>0</v>
      </c>
    </row>
    <row r="503" spans="1:6">
      <c r="A503" t="s">
        <v>0</v>
      </c>
    </row>
    <row r="504" spans="1:6">
      <c r="A504" t="s">
        <v>0</v>
      </c>
    </row>
    <row r="505" spans="1:6">
      <c r="A505" t="s">
        <v>75</v>
      </c>
    </row>
    <row r="506" spans="1:6">
      <c r="A506" t="s">
        <v>2</v>
      </c>
    </row>
    <row r="507" spans="1:6">
      <c r="A507" t="s">
        <v>3</v>
      </c>
    </row>
    <row r="508" spans="1:6">
      <c r="A508" t="s">
        <v>4</v>
      </c>
    </row>
    <row r="509" spans="1:6">
      <c r="A509" t="s">
        <v>5</v>
      </c>
    </row>
    <row r="510" spans="1:6">
      <c r="A510" t="s">
        <v>76</v>
      </c>
    </row>
    <row r="511" spans="1:6">
      <c r="A511" t="s">
        <v>7</v>
      </c>
    </row>
    <row r="512" spans="1:6">
      <c r="A512" t="s">
        <v>8</v>
      </c>
    </row>
    <row r="513" spans="1:10">
      <c r="A513" t="s">
        <v>9</v>
      </c>
    </row>
    <row r="514" spans="1:10">
      <c r="A514" t="s">
        <v>10</v>
      </c>
    </row>
    <row r="515" spans="1:10">
      <c r="A515" t="s">
        <v>11</v>
      </c>
    </row>
    <row r="516" spans="1:10">
      <c r="A516" t="s">
        <v>0</v>
      </c>
    </row>
    <row r="517" spans="1:10">
      <c r="A517" t="s">
        <v>0</v>
      </c>
    </row>
    <row r="518" spans="1:10">
      <c r="A518" t="s">
        <v>38</v>
      </c>
      <c r="B518" t="s">
        <v>17</v>
      </c>
      <c r="C518" t="s">
        <v>20</v>
      </c>
      <c r="D518" t="s">
        <v>37</v>
      </c>
      <c r="E518" t="s">
        <v>36</v>
      </c>
      <c r="F518" t="s">
        <v>114</v>
      </c>
    </row>
    <row r="519" spans="1:10">
      <c r="A519">
        <v>1</v>
      </c>
      <c r="B519">
        <v>-91.947999999999993</v>
      </c>
      <c r="C519">
        <v>1137</v>
      </c>
      <c r="D519">
        <v>200000</v>
      </c>
      <c r="E519">
        <v>68</v>
      </c>
      <c r="F519" s="3">
        <v>74.51742495951315</v>
      </c>
      <c r="J519" t="s">
        <v>135</v>
      </c>
    </row>
    <row r="520" spans="1:10">
      <c r="A520">
        <v>2</v>
      </c>
      <c r="B520">
        <v>-91.838999999999999</v>
      </c>
      <c r="C520">
        <v>1137</v>
      </c>
      <c r="D520">
        <v>200000</v>
      </c>
      <c r="E520">
        <v>74</v>
      </c>
      <c r="F520" s="3">
        <v>75.495661952270424</v>
      </c>
    </row>
    <row r="521" spans="1:10">
      <c r="A521">
        <v>3</v>
      </c>
      <c r="B521">
        <v>-91.724000000000004</v>
      </c>
      <c r="C521">
        <v>1137</v>
      </c>
      <c r="D521">
        <v>200000</v>
      </c>
      <c r="E521">
        <v>78</v>
      </c>
      <c r="F521" s="3">
        <v>76.565327271941825</v>
      </c>
    </row>
    <row r="522" spans="1:10">
      <c r="A522">
        <v>4</v>
      </c>
      <c r="B522">
        <v>-91.611999999999995</v>
      </c>
      <c r="C522">
        <v>1137</v>
      </c>
      <c r="D522">
        <v>200000</v>
      </c>
      <c r="E522">
        <v>77</v>
      </c>
      <c r="F522" s="3">
        <v>77.729328244346917</v>
      </c>
    </row>
    <row r="523" spans="1:10">
      <c r="A523">
        <v>5</v>
      </c>
      <c r="B523">
        <v>-91.5</v>
      </c>
      <c r="C523">
        <v>1137</v>
      </c>
      <c r="D523">
        <v>200000</v>
      </c>
      <c r="E523">
        <v>78</v>
      </c>
      <c r="F523" s="3">
        <v>79.248304931625739</v>
      </c>
    </row>
    <row r="524" spans="1:10">
      <c r="A524">
        <v>6</v>
      </c>
      <c r="B524">
        <v>-91.394000000000005</v>
      </c>
      <c r="C524">
        <v>1137</v>
      </c>
      <c r="D524">
        <v>200000</v>
      </c>
      <c r="E524">
        <v>81</v>
      </c>
      <c r="F524" s="3">
        <v>81.51586607210939</v>
      </c>
    </row>
    <row r="525" spans="1:10">
      <c r="A525">
        <v>7</v>
      </c>
      <c r="B525">
        <v>-91.281000000000006</v>
      </c>
      <c r="C525">
        <v>1137</v>
      </c>
      <c r="D525">
        <v>200000</v>
      </c>
      <c r="E525">
        <v>76</v>
      </c>
      <c r="F525" s="3">
        <v>85.945100171557726</v>
      </c>
    </row>
    <row r="526" spans="1:10">
      <c r="A526">
        <v>8</v>
      </c>
      <c r="B526">
        <v>-91.165000000000006</v>
      </c>
      <c r="C526">
        <v>1137</v>
      </c>
      <c r="D526">
        <v>200000</v>
      </c>
      <c r="E526">
        <v>132</v>
      </c>
      <c r="F526" s="3">
        <v>94.828328534415689</v>
      </c>
    </row>
    <row r="527" spans="1:10">
      <c r="A527">
        <v>9</v>
      </c>
      <c r="B527">
        <v>-91.049000000000007</v>
      </c>
      <c r="C527">
        <v>1137</v>
      </c>
      <c r="D527">
        <v>200000</v>
      </c>
      <c r="E527">
        <v>118</v>
      </c>
      <c r="F527" s="3">
        <v>111.45060149948077</v>
      </c>
    </row>
    <row r="528" spans="1:10">
      <c r="A528">
        <v>10</v>
      </c>
      <c r="B528">
        <v>-90.933999999999997</v>
      </c>
      <c r="C528">
        <v>1137</v>
      </c>
      <c r="D528">
        <v>200000</v>
      </c>
      <c r="E528">
        <v>140</v>
      </c>
      <c r="F528" s="3">
        <v>139.29827377082125</v>
      </c>
    </row>
    <row r="529" spans="1:6">
      <c r="A529">
        <v>11</v>
      </c>
      <c r="B529">
        <v>-90.823999999999998</v>
      </c>
      <c r="C529">
        <v>1137</v>
      </c>
      <c r="D529">
        <v>200000</v>
      </c>
      <c r="E529">
        <v>175</v>
      </c>
      <c r="F529" s="3">
        <v>178.69528654206479</v>
      </c>
    </row>
    <row r="530" spans="1:6">
      <c r="A530">
        <v>12</v>
      </c>
      <c r="B530">
        <v>-90.709000000000003</v>
      </c>
      <c r="C530">
        <v>1137</v>
      </c>
      <c r="D530">
        <v>200000</v>
      </c>
      <c r="E530">
        <v>232</v>
      </c>
      <c r="F530" s="3">
        <v>231.78079788073197</v>
      </c>
    </row>
    <row r="531" spans="1:6">
      <c r="A531">
        <v>13</v>
      </c>
      <c r="B531">
        <v>-90.594999999999999</v>
      </c>
      <c r="C531">
        <v>1137</v>
      </c>
      <c r="D531">
        <v>200000</v>
      </c>
      <c r="E531">
        <v>273</v>
      </c>
      <c r="F531" s="3">
        <v>289.45046617876028</v>
      </c>
    </row>
    <row r="532" spans="1:6">
      <c r="A532">
        <v>14</v>
      </c>
      <c r="B532">
        <v>-90.486999999999995</v>
      </c>
      <c r="C532">
        <v>1137</v>
      </c>
      <c r="D532">
        <v>200000</v>
      </c>
      <c r="E532">
        <v>332</v>
      </c>
      <c r="F532" s="3">
        <v>337.90176756282517</v>
      </c>
    </row>
    <row r="533" spans="1:6">
      <c r="A533">
        <v>15</v>
      </c>
      <c r="B533">
        <v>-90.372</v>
      </c>
      <c r="C533">
        <v>1137</v>
      </c>
      <c r="D533">
        <v>200000</v>
      </c>
      <c r="E533">
        <v>387</v>
      </c>
      <c r="F533" s="3">
        <v>370.03267591336026</v>
      </c>
    </row>
    <row r="534" spans="1:6">
      <c r="A534">
        <v>16</v>
      </c>
      <c r="B534">
        <v>-90.256</v>
      </c>
      <c r="C534">
        <v>1137</v>
      </c>
      <c r="D534">
        <v>200000</v>
      </c>
      <c r="E534">
        <v>356</v>
      </c>
      <c r="F534" s="3">
        <v>372.89919980107362</v>
      </c>
    </row>
    <row r="535" spans="1:6">
      <c r="A535">
        <v>17</v>
      </c>
      <c r="B535">
        <v>-90.14</v>
      </c>
      <c r="C535">
        <v>1137</v>
      </c>
      <c r="D535">
        <v>200000</v>
      </c>
      <c r="E535">
        <v>355</v>
      </c>
      <c r="F535" s="3">
        <v>345.53191517855333</v>
      </c>
    </row>
    <row r="536" spans="1:6">
      <c r="A536">
        <v>18</v>
      </c>
      <c r="B536">
        <v>-90.025000000000006</v>
      </c>
      <c r="C536">
        <v>1137</v>
      </c>
      <c r="D536">
        <v>200000</v>
      </c>
      <c r="E536">
        <v>339</v>
      </c>
      <c r="F536" s="3">
        <v>297.15503418179134</v>
      </c>
    </row>
    <row r="537" spans="1:6">
      <c r="A537">
        <v>19</v>
      </c>
      <c r="B537">
        <v>-89.918999999999997</v>
      </c>
      <c r="C537">
        <v>1137</v>
      </c>
      <c r="D537">
        <v>200000</v>
      </c>
      <c r="E537">
        <v>246</v>
      </c>
      <c r="F537" s="3">
        <v>245.41148820527849</v>
      </c>
    </row>
    <row r="538" spans="1:6">
      <c r="A538">
        <v>20</v>
      </c>
      <c r="B538">
        <v>-89.805999999999997</v>
      </c>
      <c r="C538">
        <v>1137</v>
      </c>
      <c r="D538">
        <v>200000</v>
      </c>
      <c r="E538">
        <v>167</v>
      </c>
      <c r="F538" s="3">
        <v>194.10384160604133</v>
      </c>
    </row>
    <row r="539" spans="1:6">
      <c r="A539">
        <v>21</v>
      </c>
      <c r="B539">
        <v>-89.691000000000003</v>
      </c>
      <c r="C539">
        <v>1137</v>
      </c>
      <c r="D539">
        <v>200000</v>
      </c>
      <c r="E539">
        <v>140</v>
      </c>
      <c r="F539" s="3">
        <v>153.42061495515193</v>
      </c>
    </row>
    <row r="540" spans="1:6">
      <c r="A540">
        <v>22</v>
      </c>
      <c r="B540">
        <v>-89.576999999999998</v>
      </c>
      <c r="C540">
        <v>1137</v>
      </c>
      <c r="D540">
        <v>200000</v>
      </c>
      <c r="E540">
        <v>136</v>
      </c>
      <c r="F540" s="3">
        <v>126.60415852158438</v>
      </c>
    </row>
    <row r="541" spans="1:6">
      <c r="A541">
        <v>23</v>
      </c>
      <c r="B541">
        <v>-89.457999999999998</v>
      </c>
      <c r="C541">
        <v>1137</v>
      </c>
      <c r="D541">
        <v>200000</v>
      </c>
      <c r="E541">
        <v>129</v>
      </c>
      <c r="F541" s="3">
        <v>110.78340960156734</v>
      </c>
    </row>
    <row r="542" spans="1:6">
      <c r="A542">
        <v>24</v>
      </c>
      <c r="B542">
        <v>-89.341999999999999</v>
      </c>
      <c r="C542">
        <v>1137</v>
      </c>
      <c r="D542">
        <v>200000</v>
      </c>
      <c r="E542">
        <v>102</v>
      </c>
      <c r="F542" s="3">
        <v>103.51621033325041</v>
      </c>
    </row>
    <row r="543" spans="1:6">
      <c r="A543">
        <v>25</v>
      </c>
      <c r="B543">
        <v>-89.234999999999999</v>
      </c>
      <c r="C543">
        <v>1137</v>
      </c>
      <c r="D543">
        <v>200000</v>
      </c>
      <c r="E543">
        <v>101</v>
      </c>
      <c r="F543" s="3">
        <v>100.93617647159596</v>
      </c>
    </row>
    <row r="544" spans="1:6">
      <c r="A544">
        <v>26</v>
      </c>
      <c r="B544">
        <v>-89.13</v>
      </c>
      <c r="C544">
        <v>1137</v>
      </c>
      <c r="D544">
        <v>200000</v>
      </c>
      <c r="E544">
        <v>105</v>
      </c>
      <c r="F544" s="3">
        <v>100.37341002014233</v>
      </c>
    </row>
    <row r="545" spans="1:6">
      <c r="A545">
        <v>27</v>
      </c>
      <c r="B545">
        <v>-89.016000000000005</v>
      </c>
      <c r="C545">
        <v>1137</v>
      </c>
      <c r="D545">
        <v>200000</v>
      </c>
      <c r="E545">
        <v>104</v>
      </c>
      <c r="F545" s="3">
        <v>100.76799210337812</v>
      </c>
    </row>
    <row r="546" spans="1:6">
      <c r="A546">
        <v>28</v>
      </c>
      <c r="B546">
        <v>-88.896000000000001</v>
      </c>
      <c r="C546">
        <v>1137</v>
      </c>
      <c r="D546">
        <v>200000</v>
      </c>
      <c r="E546">
        <v>116</v>
      </c>
      <c r="F546" s="3">
        <v>101.62659967401821</v>
      </c>
    </row>
    <row r="547" spans="1:6">
      <c r="A547">
        <v>29</v>
      </c>
      <c r="B547">
        <v>-88.790999999999997</v>
      </c>
      <c r="C547">
        <v>1137</v>
      </c>
      <c r="D547">
        <v>200000</v>
      </c>
      <c r="E547">
        <v>80</v>
      </c>
      <c r="F547" s="3">
        <v>102.5052707847405</v>
      </c>
    </row>
    <row r="548" spans="1:6">
      <c r="A548">
        <v>30</v>
      </c>
      <c r="B548">
        <v>-88.671999999999997</v>
      </c>
      <c r="C548">
        <v>1137</v>
      </c>
      <c r="D548">
        <v>200000</v>
      </c>
      <c r="E548">
        <v>90</v>
      </c>
      <c r="F548" s="3">
        <v>103.54392597104976</v>
      </c>
    </row>
    <row r="549" spans="1:6">
      <c r="A549">
        <v>31</v>
      </c>
      <c r="B549">
        <v>-88.56</v>
      </c>
      <c r="C549">
        <v>1137</v>
      </c>
      <c r="D549">
        <v>200000</v>
      </c>
      <c r="E549">
        <v>121</v>
      </c>
      <c r="F549" s="3">
        <v>104.53296519064853</v>
      </c>
    </row>
    <row r="550" spans="1:6">
      <c r="A550">
        <v>32</v>
      </c>
      <c r="B550">
        <v>-88.451999999999998</v>
      </c>
      <c r="C550">
        <v>1137</v>
      </c>
      <c r="D550">
        <v>200000</v>
      </c>
      <c r="E550">
        <v>108</v>
      </c>
      <c r="F550" s="3">
        <v>105.48918237227883</v>
      </c>
    </row>
    <row r="551" spans="1:6">
      <c r="A551" t="s">
        <v>0</v>
      </c>
    </row>
    <row r="552" spans="1:6">
      <c r="A552" t="s">
        <v>0</v>
      </c>
    </row>
    <row r="553" spans="1:6">
      <c r="A553" t="s">
        <v>0</v>
      </c>
    </row>
    <row r="554" spans="1:6">
      <c r="A554" t="s">
        <v>0</v>
      </c>
    </row>
    <row r="555" spans="1:6">
      <c r="A555" t="s">
        <v>77</v>
      </c>
    </row>
    <row r="556" spans="1:6">
      <c r="A556" t="s">
        <v>2</v>
      </c>
    </row>
    <row r="557" spans="1:6">
      <c r="A557" t="s">
        <v>3</v>
      </c>
    </row>
    <row r="558" spans="1:6">
      <c r="A558" t="s">
        <v>4</v>
      </c>
    </row>
    <row r="559" spans="1:6">
      <c r="A559" t="s">
        <v>5</v>
      </c>
    </row>
    <row r="560" spans="1:6">
      <c r="A560" t="s">
        <v>78</v>
      </c>
    </row>
    <row r="561" spans="1:10">
      <c r="A561" t="s">
        <v>7</v>
      </c>
    </row>
    <row r="562" spans="1:10">
      <c r="A562" t="s">
        <v>8</v>
      </c>
    </row>
    <row r="563" spans="1:10">
      <c r="A563" t="s">
        <v>9</v>
      </c>
    </row>
    <row r="564" spans="1:10">
      <c r="A564" t="s">
        <v>10</v>
      </c>
    </row>
    <row r="565" spans="1:10">
      <c r="A565" t="s">
        <v>11</v>
      </c>
    </row>
    <row r="566" spans="1:10">
      <c r="A566" t="s">
        <v>0</v>
      </c>
    </row>
    <row r="567" spans="1:10">
      <c r="A567" t="s">
        <v>0</v>
      </c>
    </row>
    <row r="568" spans="1:10">
      <c r="A568" t="s">
        <v>38</v>
      </c>
      <c r="B568" t="s">
        <v>17</v>
      </c>
      <c r="C568" t="s">
        <v>20</v>
      </c>
      <c r="D568" t="s">
        <v>37</v>
      </c>
      <c r="E568" t="s">
        <v>36</v>
      </c>
      <c r="F568" t="s">
        <v>114</v>
      </c>
    </row>
    <row r="569" spans="1:10">
      <c r="A569">
        <v>1</v>
      </c>
      <c r="B569">
        <v>-91.947999999999993</v>
      </c>
      <c r="C569">
        <v>1082</v>
      </c>
      <c r="D569">
        <v>200000</v>
      </c>
      <c r="E569">
        <v>62</v>
      </c>
      <c r="F569" s="3">
        <v>72.220667058901626</v>
      </c>
      <c r="J569" t="s">
        <v>136</v>
      </c>
    </row>
    <row r="570" spans="1:10">
      <c r="A570">
        <v>2</v>
      </c>
      <c r="B570">
        <v>-91.838999999999999</v>
      </c>
      <c r="C570">
        <v>1082</v>
      </c>
      <c r="D570">
        <v>200000</v>
      </c>
      <c r="E570">
        <v>74</v>
      </c>
      <c r="F570" s="3">
        <v>73.491418244083079</v>
      </c>
    </row>
    <row r="571" spans="1:10">
      <c r="A571">
        <v>3</v>
      </c>
      <c r="B571">
        <v>-91.724000000000004</v>
      </c>
      <c r="C571">
        <v>1082</v>
      </c>
      <c r="D571">
        <v>200000</v>
      </c>
      <c r="E571">
        <v>61</v>
      </c>
      <c r="F571" s="3">
        <v>74.861589272656346</v>
      </c>
    </row>
    <row r="572" spans="1:10">
      <c r="A572">
        <v>4</v>
      </c>
      <c r="B572">
        <v>-91.611999999999995</v>
      </c>
      <c r="C572">
        <v>1082</v>
      </c>
      <c r="D572">
        <v>200000</v>
      </c>
      <c r="E572">
        <v>95</v>
      </c>
      <c r="F572" s="3">
        <v>76.291422783951418</v>
      </c>
    </row>
    <row r="573" spans="1:10">
      <c r="A573">
        <v>5</v>
      </c>
      <c r="B573">
        <v>-91.5</v>
      </c>
      <c r="C573">
        <v>1082</v>
      </c>
      <c r="D573">
        <v>200000</v>
      </c>
      <c r="E573">
        <v>82</v>
      </c>
      <c r="F573" s="3">
        <v>77.99786795941435</v>
      </c>
    </row>
    <row r="574" spans="1:10">
      <c r="A574">
        <v>6</v>
      </c>
      <c r="B574">
        <v>-91.394000000000005</v>
      </c>
      <c r="C574">
        <v>1082</v>
      </c>
      <c r="D574">
        <v>200000</v>
      </c>
      <c r="E574">
        <v>66</v>
      </c>
      <c r="F574" s="3">
        <v>80.260717746050773</v>
      </c>
    </row>
    <row r="575" spans="1:10">
      <c r="A575">
        <v>7</v>
      </c>
      <c r="B575">
        <v>-91.281000000000006</v>
      </c>
      <c r="C575">
        <v>1082</v>
      </c>
      <c r="D575">
        <v>200000</v>
      </c>
      <c r="E575">
        <v>105</v>
      </c>
      <c r="F575" s="3">
        <v>84.251748845111479</v>
      </c>
    </row>
    <row r="576" spans="1:10">
      <c r="A576">
        <v>8</v>
      </c>
      <c r="B576">
        <v>-91.165000000000006</v>
      </c>
      <c r="C576">
        <v>1082</v>
      </c>
      <c r="D576">
        <v>200000</v>
      </c>
      <c r="E576">
        <v>105</v>
      </c>
      <c r="F576" s="3">
        <v>91.784610265694795</v>
      </c>
    </row>
    <row r="577" spans="1:6">
      <c r="A577">
        <v>9</v>
      </c>
      <c r="B577">
        <v>-91.049000000000007</v>
      </c>
      <c r="C577">
        <v>1082</v>
      </c>
      <c r="D577">
        <v>200000</v>
      </c>
      <c r="E577">
        <v>119</v>
      </c>
      <c r="F577" s="3">
        <v>105.54446361647379</v>
      </c>
    </row>
    <row r="578" spans="1:6">
      <c r="A578">
        <v>10</v>
      </c>
      <c r="B578">
        <v>-90.933999999999997</v>
      </c>
      <c r="C578">
        <v>1082</v>
      </c>
      <c r="D578">
        <v>200000</v>
      </c>
      <c r="E578">
        <v>128</v>
      </c>
      <c r="F578" s="3">
        <v>128.54885359720674</v>
      </c>
    </row>
    <row r="579" spans="1:6">
      <c r="A579">
        <v>11</v>
      </c>
      <c r="B579">
        <v>-90.823999999999998</v>
      </c>
      <c r="C579">
        <v>1082</v>
      </c>
      <c r="D579">
        <v>200000</v>
      </c>
      <c r="E579">
        <v>172</v>
      </c>
      <c r="F579" s="3">
        <v>161.44892342460764</v>
      </c>
    </row>
    <row r="580" spans="1:6">
      <c r="A580">
        <v>12</v>
      </c>
      <c r="B580">
        <v>-90.709000000000003</v>
      </c>
      <c r="C580">
        <v>1082</v>
      </c>
      <c r="D580">
        <v>200000</v>
      </c>
      <c r="E580">
        <v>194</v>
      </c>
      <c r="F580" s="3">
        <v>206.72971031222076</v>
      </c>
    </row>
    <row r="581" spans="1:6">
      <c r="A581">
        <v>13</v>
      </c>
      <c r="B581">
        <v>-90.594999999999999</v>
      </c>
      <c r="C581">
        <v>1082</v>
      </c>
      <c r="D581">
        <v>200000</v>
      </c>
      <c r="E581">
        <v>245</v>
      </c>
      <c r="F581" s="3">
        <v>257.60415830906874</v>
      </c>
    </row>
    <row r="582" spans="1:6">
      <c r="A582">
        <v>14</v>
      </c>
      <c r="B582">
        <v>-90.486999999999995</v>
      </c>
      <c r="C582">
        <v>1082</v>
      </c>
      <c r="D582">
        <v>200000</v>
      </c>
      <c r="E582">
        <v>283</v>
      </c>
      <c r="F582" s="3">
        <v>302.68316980810965</v>
      </c>
    </row>
    <row r="583" spans="1:6">
      <c r="A583">
        <v>15</v>
      </c>
      <c r="B583">
        <v>-90.372</v>
      </c>
      <c r="C583">
        <v>1082</v>
      </c>
      <c r="D583">
        <v>200000</v>
      </c>
      <c r="E583">
        <v>330</v>
      </c>
      <c r="F583" s="3">
        <v>336.21224164204915</v>
      </c>
    </row>
    <row r="584" spans="1:6">
      <c r="A584">
        <v>16</v>
      </c>
      <c r="B584">
        <v>-90.256</v>
      </c>
      <c r="C584">
        <v>1082</v>
      </c>
      <c r="D584">
        <v>200000</v>
      </c>
      <c r="E584">
        <v>394</v>
      </c>
      <c r="F584" s="3">
        <v>345.75298036972447</v>
      </c>
    </row>
    <row r="585" spans="1:6">
      <c r="A585">
        <v>17</v>
      </c>
      <c r="B585">
        <v>-90.14</v>
      </c>
      <c r="C585">
        <v>1082</v>
      </c>
      <c r="D585">
        <v>200000</v>
      </c>
      <c r="E585">
        <v>358</v>
      </c>
      <c r="F585" s="3">
        <v>328.39380642061258</v>
      </c>
    </row>
    <row r="586" spans="1:6">
      <c r="A586">
        <v>18</v>
      </c>
      <c r="B586">
        <v>-90.025000000000006</v>
      </c>
      <c r="C586">
        <v>1082</v>
      </c>
      <c r="D586">
        <v>200000</v>
      </c>
      <c r="E586">
        <v>268</v>
      </c>
      <c r="F586" s="3">
        <v>290.23870866501875</v>
      </c>
    </row>
    <row r="587" spans="1:6">
      <c r="A587">
        <v>19</v>
      </c>
      <c r="B587">
        <v>-89.918999999999997</v>
      </c>
      <c r="C587">
        <v>1082</v>
      </c>
      <c r="D587">
        <v>200000</v>
      </c>
      <c r="E587">
        <v>250</v>
      </c>
      <c r="F587" s="3">
        <v>245.96532015712467</v>
      </c>
    </row>
    <row r="588" spans="1:6">
      <c r="A588">
        <v>20</v>
      </c>
      <c r="B588">
        <v>-89.805999999999997</v>
      </c>
      <c r="C588">
        <v>1082</v>
      </c>
      <c r="D588">
        <v>200000</v>
      </c>
      <c r="E588">
        <v>182</v>
      </c>
      <c r="F588" s="3">
        <v>199.51031420296781</v>
      </c>
    </row>
    <row r="589" spans="1:6">
      <c r="A589">
        <v>21</v>
      </c>
      <c r="B589">
        <v>-89.691000000000003</v>
      </c>
      <c r="C589">
        <v>1082</v>
      </c>
      <c r="D589">
        <v>200000</v>
      </c>
      <c r="E589">
        <v>153</v>
      </c>
      <c r="F589" s="3">
        <v>160.76974865772766</v>
      </c>
    </row>
    <row r="590" spans="1:6">
      <c r="A590">
        <v>22</v>
      </c>
      <c r="B590">
        <v>-89.576999999999998</v>
      </c>
      <c r="C590">
        <v>1082</v>
      </c>
      <c r="D590">
        <v>200000</v>
      </c>
      <c r="E590">
        <v>137</v>
      </c>
      <c r="F590" s="3">
        <v>134.00160616316833</v>
      </c>
    </row>
    <row r="591" spans="1:6">
      <c r="A591">
        <v>23</v>
      </c>
      <c r="B591">
        <v>-89.457999999999998</v>
      </c>
      <c r="C591">
        <v>1082</v>
      </c>
      <c r="D591">
        <v>200000</v>
      </c>
      <c r="E591">
        <v>133</v>
      </c>
      <c r="F591" s="3">
        <v>117.47429567410694</v>
      </c>
    </row>
    <row r="592" spans="1:6">
      <c r="A592">
        <v>24</v>
      </c>
      <c r="B592">
        <v>-89.341999999999999</v>
      </c>
      <c r="C592">
        <v>1082</v>
      </c>
      <c r="D592">
        <v>200000</v>
      </c>
      <c r="E592">
        <v>123</v>
      </c>
      <c r="F592" s="3">
        <v>109.54839334972689</v>
      </c>
    </row>
    <row r="593" spans="1:6">
      <c r="A593">
        <v>25</v>
      </c>
      <c r="B593">
        <v>-89.234999999999999</v>
      </c>
      <c r="C593">
        <v>1082</v>
      </c>
      <c r="D593">
        <v>200000</v>
      </c>
      <c r="E593">
        <v>104</v>
      </c>
      <c r="F593" s="3">
        <v>106.63782068052146</v>
      </c>
    </row>
    <row r="594" spans="1:6">
      <c r="A594">
        <v>26</v>
      </c>
      <c r="B594">
        <v>-89.13</v>
      </c>
      <c r="C594">
        <v>1082</v>
      </c>
      <c r="D594">
        <v>200000</v>
      </c>
      <c r="E594">
        <v>107</v>
      </c>
      <c r="F594" s="3">
        <v>106.0069298863157</v>
      </c>
    </row>
    <row r="595" spans="1:6">
      <c r="A595">
        <v>27</v>
      </c>
      <c r="B595">
        <v>-89.016000000000005</v>
      </c>
      <c r="C595">
        <v>1082</v>
      </c>
      <c r="D595">
        <v>200000</v>
      </c>
      <c r="E595">
        <v>110</v>
      </c>
      <c r="F595" s="3">
        <v>106.52372637927201</v>
      </c>
    </row>
    <row r="596" spans="1:6">
      <c r="A596">
        <v>28</v>
      </c>
      <c r="B596">
        <v>-88.896000000000001</v>
      </c>
      <c r="C596">
        <v>1082</v>
      </c>
      <c r="D596">
        <v>200000</v>
      </c>
      <c r="E596">
        <v>107</v>
      </c>
      <c r="F596" s="3">
        <v>107.62912721536362</v>
      </c>
    </row>
    <row r="597" spans="1:6">
      <c r="A597">
        <v>29</v>
      </c>
      <c r="B597">
        <v>-88.790999999999997</v>
      </c>
      <c r="C597">
        <v>1082</v>
      </c>
      <c r="D597">
        <v>200000</v>
      </c>
      <c r="E597">
        <v>102</v>
      </c>
      <c r="F597" s="3">
        <v>108.76787873990246</v>
      </c>
    </row>
    <row r="598" spans="1:6">
      <c r="A598">
        <v>30</v>
      </c>
      <c r="B598">
        <v>-88.671999999999997</v>
      </c>
      <c r="C598">
        <v>1082</v>
      </c>
      <c r="D598">
        <v>200000</v>
      </c>
      <c r="E598">
        <v>106</v>
      </c>
      <c r="F598" s="3">
        <v>110.11992182067571</v>
      </c>
    </row>
    <row r="599" spans="1:6">
      <c r="A599">
        <v>31</v>
      </c>
      <c r="B599">
        <v>-88.56</v>
      </c>
      <c r="C599">
        <v>1082</v>
      </c>
      <c r="D599">
        <v>200000</v>
      </c>
      <c r="E599">
        <v>99</v>
      </c>
      <c r="F599" s="3">
        <v>111.40997349180988</v>
      </c>
    </row>
    <row r="600" spans="1:6">
      <c r="A600">
        <v>32</v>
      </c>
      <c r="B600">
        <v>-88.451999999999998</v>
      </c>
      <c r="C600">
        <v>1082</v>
      </c>
      <c r="D600">
        <v>200000</v>
      </c>
      <c r="E600">
        <v>118</v>
      </c>
      <c r="F600" s="3">
        <v>112.6580404570919</v>
      </c>
    </row>
    <row r="601" spans="1:6">
      <c r="A601" t="s">
        <v>0</v>
      </c>
    </row>
    <row r="602" spans="1:6">
      <c r="A602" t="s">
        <v>0</v>
      </c>
    </row>
    <row r="603" spans="1:6">
      <c r="A603" t="s">
        <v>0</v>
      </c>
    </row>
    <row r="604" spans="1:6">
      <c r="A604" t="s">
        <v>0</v>
      </c>
    </row>
    <row r="605" spans="1:6">
      <c r="A605" t="s">
        <v>79</v>
      </c>
    </row>
    <row r="606" spans="1:6">
      <c r="A606" t="s">
        <v>2</v>
      </c>
    </row>
    <row r="607" spans="1:6">
      <c r="A607" t="s">
        <v>3</v>
      </c>
    </row>
    <row r="608" spans="1:6">
      <c r="A608" t="s">
        <v>4</v>
      </c>
    </row>
    <row r="609" spans="1:10">
      <c r="A609" t="s">
        <v>5</v>
      </c>
    </row>
    <row r="610" spans="1:10">
      <c r="A610" t="s">
        <v>80</v>
      </c>
    </row>
    <row r="611" spans="1:10">
      <c r="A611" t="s">
        <v>7</v>
      </c>
    </row>
    <row r="612" spans="1:10">
      <c r="A612" t="s">
        <v>8</v>
      </c>
    </row>
    <row r="613" spans="1:10">
      <c r="A613" t="s">
        <v>9</v>
      </c>
    </row>
    <row r="614" spans="1:10">
      <c r="A614" t="s">
        <v>10</v>
      </c>
    </row>
    <row r="615" spans="1:10">
      <c r="A615" t="s">
        <v>11</v>
      </c>
    </row>
    <row r="616" spans="1:10">
      <c r="A616" t="s">
        <v>0</v>
      </c>
    </row>
    <row r="617" spans="1:10">
      <c r="A617" t="s">
        <v>0</v>
      </c>
    </row>
    <row r="618" spans="1:10">
      <c r="A618" t="s">
        <v>38</v>
      </c>
      <c r="B618" t="s">
        <v>17</v>
      </c>
      <c r="C618" t="s">
        <v>20</v>
      </c>
      <c r="D618" t="s">
        <v>37</v>
      </c>
      <c r="E618" t="s">
        <v>36</v>
      </c>
      <c r="F618" t="s">
        <v>114</v>
      </c>
    </row>
    <row r="619" spans="1:10">
      <c r="A619">
        <v>1</v>
      </c>
      <c r="B619">
        <v>-91.947999999999993</v>
      </c>
      <c r="C619">
        <v>1014</v>
      </c>
      <c r="D619">
        <v>200000</v>
      </c>
      <c r="E619">
        <v>61</v>
      </c>
      <c r="F619" s="3">
        <v>80.36031481977183</v>
      </c>
      <c r="J619" t="s">
        <v>137</v>
      </c>
    </row>
    <row r="620" spans="1:10">
      <c r="A620">
        <v>2</v>
      </c>
      <c r="B620">
        <v>-91.838999999999999</v>
      </c>
      <c r="C620">
        <v>1014</v>
      </c>
      <c r="D620">
        <v>200000</v>
      </c>
      <c r="E620">
        <v>73</v>
      </c>
      <c r="F620" s="3">
        <v>81.384642964094837</v>
      </c>
    </row>
    <row r="621" spans="1:10">
      <c r="A621">
        <v>3</v>
      </c>
      <c r="B621">
        <v>-91.724000000000004</v>
      </c>
      <c r="C621">
        <v>1014</v>
      </c>
      <c r="D621">
        <v>200000</v>
      </c>
      <c r="E621">
        <v>91</v>
      </c>
      <c r="F621" s="3">
        <v>82.481255933736165</v>
      </c>
    </row>
    <row r="622" spans="1:10">
      <c r="A622">
        <v>4</v>
      </c>
      <c r="B622">
        <v>-91.611999999999995</v>
      </c>
      <c r="C622">
        <v>1014</v>
      </c>
      <c r="D622">
        <v>200000</v>
      </c>
      <c r="E622">
        <v>84</v>
      </c>
      <c r="F622" s="3">
        <v>83.605291825884294</v>
      </c>
    </row>
    <row r="623" spans="1:10">
      <c r="A623">
        <v>5</v>
      </c>
      <c r="B623">
        <v>-91.5</v>
      </c>
      <c r="C623">
        <v>1014</v>
      </c>
      <c r="D623">
        <v>200000</v>
      </c>
      <c r="E623">
        <v>103</v>
      </c>
      <c r="F623" s="3">
        <v>84.905507708960585</v>
      </c>
    </row>
    <row r="624" spans="1:10">
      <c r="A624">
        <v>6</v>
      </c>
      <c r="B624">
        <v>-91.394000000000005</v>
      </c>
      <c r="C624">
        <v>1014</v>
      </c>
      <c r="D624">
        <v>200000</v>
      </c>
      <c r="E624">
        <v>90</v>
      </c>
      <c r="F624" s="3">
        <v>86.580936132762872</v>
      </c>
    </row>
    <row r="625" spans="1:6">
      <c r="A625">
        <v>7</v>
      </c>
      <c r="B625">
        <v>-91.281000000000006</v>
      </c>
      <c r="C625">
        <v>1014</v>
      </c>
      <c r="D625">
        <v>200000</v>
      </c>
      <c r="E625">
        <v>96</v>
      </c>
      <c r="F625" s="3">
        <v>89.533667523633554</v>
      </c>
    </row>
    <row r="626" spans="1:6">
      <c r="A626">
        <v>8</v>
      </c>
      <c r="B626">
        <v>-91.165000000000006</v>
      </c>
      <c r="C626">
        <v>1014</v>
      </c>
      <c r="D626">
        <v>200000</v>
      </c>
      <c r="E626">
        <v>96</v>
      </c>
      <c r="F626" s="3">
        <v>95.293975075377958</v>
      </c>
    </row>
    <row r="627" spans="1:6">
      <c r="A627">
        <v>9</v>
      </c>
      <c r="B627">
        <v>-91.049000000000007</v>
      </c>
      <c r="C627">
        <v>1014</v>
      </c>
      <c r="D627">
        <v>200000</v>
      </c>
      <c r="E627">
        <v>111</v>
      </c>
      <c r="F627" s="3">
        <v>106.37093945074042</v>
      </c>
    </row>
    <row r="628" spans="1:6">
      <c r="A628">
        <v>10</v>
      </c>
      <c r="B628">
        <v>-90.933999999999997</v>
      </c>
      <c r="C628">
        <v>1014</v>
      </c>
      <c r="D628">
        <v>200000</v>
      </c>
      <c r="E628">
        <v>142</v>
      </c>
      <c r="F628" s="3">
        <v>125.95496387830673</v>
      </c>
    </row>
    <row r="629" spans="1:6">
      <c r="A629">
        <v>11</v>
      </c>
      <c r="B629">
        <v>-90.823999999999998</v>
      </c>
      <c r="C629">
        <v>1014</v>
      </c>
      <c r="D629">
        <v>200000</v>
      </c>
      <c r="E629">
        <v>162</v>
      </c>
      <c r="F629" s="3">
        <v>155.51684688238711</v>
      </c>
    </row>
    <row r="630" spans="1:6">
      <c r="A630">
        <v>12</v>
      </c>
      <c r="B630">
        <v>-90.709000000000003</v>
      </c>
      <c r="C630">
        <v>1014</v>
      </c>
      <c r="D630">
        <v>200000</v>
      </c>
      <c r="E630">
        <v>180</v>
      </c>
      <c r="F630" s="3">
        <v>198.42029141418078</v>
      </c>
    </row>
    <row r="631" spans="1:6">
      <c r="A631">
        <v>13</v>
      </c>
      <c r="B631">
        <v>-90.594999999999999</v>
      </c>
      <c r="C631">
        <v>1014</v>
      </c>
      <c r="D631">
        <v>200000</v>
      </c>
      <c r="E631">
        <v>255</v>
      </c>
      <c r="F631" s="3">
        <v>249.31298740934864</v>
      </c>
    </row>
    <row r="632" spans="1:6">
      <c r="A632">
        <v>14</v>
      </c>
      <c r="B632">
        <v>-90.486999999999995</v>
      </c>
      <c r="C632">
        <v>1014</v>
      </c>
      <c r="D632">
        <v>200000</v>
      </c>
      <c r="E632">
        <v>289</v>
      </c>
      <c r="F632" s="3">
        <v>297.13010886994687</v>
      </c>
    </row>
    <row r="633" spans="1:6">
      <c r="A633">
        <v>15</v>
      </c>
      <c r="B633">
        <v>-90.372</v>
      </c>
      <c r="C633">
        <v>1014</v>
      </c>
      <c r="D633">
        <v>200000</v>
      </c>
      <c r="E633">
        <v>323</v>
      </c>
      <c r="F633" s="3">
        <v>335.87413330029693</v>
      </c>
    </row>
    <row r="634" spans="1:6">
      <c r="A634">
        <v>16</v>
      </c>
      <c r="B634">
        <v>-90.256</v>
      </c>
      <c r="C634">
        <v>1014</v>
      </c>
      <c r="D634">
        <v>200000</v>
      </c>
      <c r="E634">
        <v>367</v>
      </c>
      <c r="F634" s="3">
        <v>351.31783403736836</v>
      </c>
    </row>
    <row r="635" spans="1:6">
      <c r="A635">
        <v>17</v>
      </c>
      <c r="B635">
        <v>-90.14</v>
      </c>
      <c r="C635">
        <v>1014</v>
      </c>
      <c r="D635">
        <v>200000</v>
      </c>
      <c r="E635">
        <v>341</v>
      </c>
      <c r="F635" s="3">
        <v>338.44682464356941</v>
      </c>
    </row>
    <row r="636" spans="1:6">
      <c r="A636">
        <v>18</v>
      </c>
      <c r="B636">
        <v>-90.025000000000006</v>
      </c>
      <c r="C636">
        <v>1014</v>
      </c>
      <c r="D636">
        <v>200000</v>
      </c>
      <c r="E636">
        <v>310</v>
      </c>
      <c r="F636" s="3">
        <v>302.1284511070229</v>
      </c>
    </row>
    <row r="637" spans="1:6">
      <c r="A637">
        <v>19</v>
      </c>
      <c r="B637">
        <v>-89.918999999999997</v>
      </c>
      <c r="C637">
        <v>1014</v>
      </c>
      <c r="D637">
        <v>200000</v>
      </c>
      <c r="E637">
        <v>268</v>
      </c>
      <c r="F637" s="3">
        <v>257.30244532854556</v>
      </c>
    </row>
    <row r="638" spans="1:6">
      <c r="A638">
        <v>20</v>
      </c>
      <c r="B638">
        <v>-89.805999999999997</v>
      </c>
      <c r="C638">
        <v>1014</v>
      </c>
      <c r="D638">
        <v>200000</v>
      </c>
      <c r="E638">
        <v>191</v>
      </c>
      <c r="F638" s="3">
        <v>208.80029227122179</v>
      </c>
    </row>
    <row r="639" spans="1:6">
      <c r="A639">
        <v>21</v>
      </c>
      <c r="B639">
        <v>-89.691000000000003</v>
      </c>
      <c r="C639">
        <v>1014</v>
      </c>
      <c r="D639">
        <v>200000</v>
      </c>
      <c r="E639">
        <v>180</v>
      </c>
      <c r="F639" s="3">
        <v>167.59108609056202</v>
      </c>
    </row>
    <row r="640" spans="1:6">
      <c r="A640">
        <v>22</v>
      </c>
      <c r="B640">
        <v>-89.576999999999998</v>
      </c>
      <c r="C640">
        <v>1014</v>
      </c>
      <c r="D640">
        <v>200000</v>
      </c>
      <c r="E640">
        <v>134</v>
      </c>
      <c r="F640" s="3">
        <v>138.79349336051368</v>
      </c>
    </row>
    <row r="641" spans="1:6">
      <c r="A641">
        <v>23</v>
      </c>
      <c r="B641">
        <v>-89.457999999999998</v>
      </c>
      <c r="C641">
        <v>1014</v>
      </c>
      <c r="D641">
        <v>200000</v>
      </c>
      <c r="E641">
        <v>98</v>
      </c>
      <c r="F641" s="3">
        <v>120.86493776475449</v>
      </c>
    </row>
    <row r="642" spans="1:6">
      <c r="A642">
        <v>24</v>
      </c>
      <c r="B642">
        <v>-89.341999999999999</v>
      </c>
      <c r="C642">
        <v>1014</v>
      </c>
      <c r="D642">
        <v>200000</v>
      </c>
      <c r="E642">
        <v>138</v>
      </c>
      <c r="F642" s="3">
        <v>112.15421865280921</v>
      </c>
    </row>
    <row r="643" spans="1:6">
      <c r="A643">
        <v>25</v>
      </c>
      <c r="B643">
        <v>-89.234999999999999</v>
      </c>
      <c r="C643">
        <v>1014</v>
      </c>
      <c r="D643">
        <v>200000</v>
      </c>
      <c r="E643">
        <v>111</v>
      </c>
      <c r="F643" s="3">
        <v>108.82062360375053</v>
      </c>
    </row>
    <row r="644" spans="1:6">
      <c r="A644">
        <v>26</v>
      </c>
      <c r="B644">
        <v>-89.13</v>
      </c>
      <c r="C644">
        <v>1014</v>
      </c>
      <c r="D644">
        <v>200000</v>
      </c>
      <c r="E644">
        <v>123</v>
      </c>
      <c r="F644" s="3">
        <v>107.90443919033152</v>
      </c>
    </row>
    <row r="645" spans="1:6">
      <c r="A645">
        <v>27</v>
      </c>
      <c r="B645">
        <v>-89.016000000000005</v>
      </c>
      <c r="C645">
        <v>1014</v>
      </c>
      <c r="D645">
        <v>200000</v>
      </c>
      <c r="E645">
        <v>112</v>
      </c>
      <c r="F645" s="3">
        <v>108.16267695046896</v>
      </c>
    </row>
    <row r="646" spans="1:6">
      <c r="A646">
        <v>28</v>
      </c>
      <c r="B646">
        <v>-88.896000000000001</v>
      </c>
      <c r="C646">
        <v>1014</v>
      </c>
      <c r="D646">
        <v>200000</v>
      </c>
      <c r="E646">
        <v>99</v>
      </c>
      <c r="F646" s="3">
        <v>109.00783495134181</v>
      </c>
    </row>
    <row r="647" spans="1:6">
      <c r="A647">
        <v>29</v>
      </c>
      <c r="B647">
        <v>-88.790999999999997</v>
      </c>
      <c r="C647">
        <v>1014</v>
      </c>
      <c r="D647">
        <v>200000</v>
      </c>
      <c r="E647">
        <v>129</v>
      </c>
      <c r="F647" s="3">
        <v>109.91793282057768</v>
      </c>
    </row>
    <row r="648" spans="1:6">
      <c r="A648">
        <v>30</v>
      </c>
      <c r="B648">
        <v>-88.671999999999997</v>
      </c>
      <c r="C648">
        <v>1014</v>
      </c>
      <c r="D648">
        <v>200000</v>
      </c>
      <c r="E648">
        <v>115</v>
      </c>
      <c r="F648" s="3">
        <v>111.00856950301174</v>
      </c>
    </row>
    <row r="649" spans="1:6">
      <c r="A649">
        <v>31</v>
      </c>
      <c r="B649">
        <v>-88.56</v>
      </c>
      <c r="C649">
        <v>1014</v>
      </c>
      <c r="D649">
        <v>200000</v>
      </c>
      <c r="E649">
        <v>90</v>
      </c>
      <c r="F649" s="3">
        <v>112.0513571269161</v>
      </c>
    </row>
    <row r="650" spans="1:6">
      <c r="A650">
        <v>32</v>
      </c>
      <c r="B650">
        <v>-88.451999999999998</v>
      </c>
      <c r="C650">
        <v>1014</v>
      </c>
      <c r="D650">
        <v>200000</v>
      </c>
      <c r="E650">
        <v>110</v>
      </c>
      <c r="F650" s="3">
        <v>113.06054685628911</v>
      </c>
    </row>
    <row r="651" spans="1:6">
      <c r="A651" t="s">
        <v>0</v>
      </c>
    </row>
    <row r="652" spans="1:6">
      <c r="A652" t="s">
        <v>0</v>
      </c>
    </row>
    <row r="653" spans="1:6">
      <c r="A653" t="s">
        <v>0</v>
      </c>
    </row>
    <row r="654" spans="1:6">
      <c r="A654" t="s">
        <v>0</v>
      </c>
    </row>
    <row r="655" spans="1:6">
      <c r="A655" t="s">
        <v>81</v>
      </c>
    </row>
    <row r="656" spans="1:6">
      <c r="A656" t="s">
        <v>2</v>
      </c>
    </row>
    <row r="657" spans="1:10">
      <c r="A657" t="s">
        <v>3</v>
      </c>
    </row>
    <row r="658" spans="1:10">
      <c r="A658" t="s">
        <v>4</v>
      </c>
    </row>
    <row r="659" spans="1:10">
      <c r="A659" t="s">
        <v>5</v>
      </c>
    </row>
    <row r="660" spans="1:10">
      <c r="A660" t="s">
        <v>82</v>
      </c>
    </row>
    <row r="661" spans="1:10">
      <c r="A661" t="s">
        <v>7</v>
      </c>
    </row>
    <row r="662" spans="1:10">
      <c r="A662" t="s">
        <v>8</v>
      </c>
    </row>
    <row r="663" spans="1:10">
      <c r="A663" t="s">
        <v>9</v>
      </c>
    </row>
    <row r="664" spans="1:10">
      <c r="A664" t="s">
        <v>10</v>
      </c>
    </row>
    <row r="665" spans="1:10">
      <c r="A665" t="s">
        <v>11</v>
      </c>
    </row>
    <row r="666" spans="1:10">
      <c r="A666" t="s">
        <v>0</v>
      </c>
    </row>
    <row r="667" spans="1:10">
      <c r="A667" t="s">
        <v>0</v>
      </c>
    </row>
    <row r="668" spans="1:10">
      <c r="A668" t="s">
        <v>38</v>
      </c>
      <c r="B668" t="s">
        <v>17</v>
      </c>
      <c r="C668" t="s">
        <v>20</v>
      </c>
      <c r="D668" t="s">
        <v>37</v>
      </c>
      <c r="E668" t="s">
        <v>36</v>
      </c>
      <c r="F668" t="s">
        <v>114</v>
      </c>
    </row>
    <row r="669" spans="1:10">
      <c r="A669">
        <v>1</v>
      </c>
      <c r="B669">
        <v>-91.947999999999993</v>
      </c>
      <c r="C669">
        <v>1000</v>
      </c>
      <c r="D669">
        <v>200000</v>
      </c>
      <c r="E669">
        <v>61</v>
      </c>
      <c r="F669" s="3">
        <v>74.410210947728302</v>
      </c>
      <c r="J669" t="s">
        <v>138</v>
      </c>
    </row>
    <row r="670" spans="1:10">
      <c r="A670">
        <v>2</v>
      </c>
      <c r="B670">
        <v>-91.838999999999999</v>
      </c>
      <c r="C670">
        <v>1000</v>
      </c>
      <c r="D670">
        <v>200000</v>
      </c>
      <c r="E670">
        <v>84</v>
      </c>
      <c r="F670" s="3">
        <v>75.391299986217078</v>
      </c>
    </row>
    <row r="671" spans="1:10">
      <c r="A671">
        <v>3</v>
      </c>
      <c r="B671">
        <v>-91.724000000000004</v>
      </c>
      <c r="C671">
        <v>1000</v>
      </c>
      <c r="D671">
        <v>200000</v>
      </c>
      <c r="E671">
        <v>75</v>
      </c>
      <c r="F671" s="3">
        <v>76.495812166337089</v>
      </c>
    </row>
    <row r="672" spans="1:10">
      <c r="A672">
        <v>4</v>
      </c>
      <c r="B672">
        <v>-91.611999999999995</v>
      </c>
      <c r="C672">
        <v>1000</v>
      </c>
      <c r="D672">
        <v>200000</v>
      </c>
      <c r="E672">
        <v>91</v>
      </c>
      <c r="F672" s="3">
        <v>77.754996730383084</v>
      </c>
    </row>
    <row r="673" spans="1:6">
      <c r="A673">
        <v>5</v>
      </c>
      <c r="B673">
        <v>-91.5</v>
      </c>
      <c r="C673">
        <v>1000</v>
      </c>
      <c r="D673">
        <v>200000</v>
      </c>
      <c r="E673">
        <v>80</v>
      </c>
      <c r="F673" s="3">
        <v>79.455832469102333</v>
      </c>
    </row>
    <row r="674" spans="1:6">
      <c r="A674">
        <v>6</v>
      </c>
      <c r="B674">
        <v>-91.394000000000005</v>
      </c>
      <c r="C674">
        <v>1000</v>
      </c>
      <c r="D674">
        <v>200000</v>
      </c>
      <c r="E674">
        <v>71</v>
      </c>
      <c r="F674" s="3">
        <v>81.943255933884615</v>
      </c>
    </row>
    <row r="675" spans="1:6">
      <c r="A675">
        <v>7</v>
      </c>
      <c r="B675">
        <v>-91.281000000000006</v>
      </c>
      <c r="C675">
        <v>1000</v>
      </c>
      <c r="D675">
        <v>200000</v>
      </c>
      <c r="E675">
        <v>88</v>
      </c>
      <c r="F675" s="3">
        <v>86.436099631102778</v>
      </c>
    </row>
    <row r="676" spans="1:6">
      <c r="A676">
        <v>8</v>
      </c>
      <c r="B676">
        <v>-91.165000000000006</v>
      </c>
      <c r="C676">
        <v>1000</v>
      </c>
      <c r="D676">
        <v>200000</v>
      </c>
      <c r="E676">
        <v>104</v>
      </c>
      <c r="F676" s="3">
        <v>94.546807367770725</v>
      </c>
    </row>
    <row r="677" spans="1:6">
      <c r="A677">
        <v>9</v>
      </c>
      <c r="B677">
        <v>-91.049000000000007</v>
      </c>
      <c r="C677">
        <v>1000</v>
      </c>
      <c r="D677">
        <v>200000</v>
      </c>
      <c r="E677">
        <v>107</v>
      </c>
      <c r="F677" s="3">
        <v>108.27493310149534</v>
      </c>
    </row>
    <row r="678" spans="1:6">
      <c r="A678">
        <v>10</v>
      </c>
      <c r="B678">
        <v>-90.933999999999997</v>
      </c>
      <c r="C678">
        <v>1000</v>
      </c>
      <c r="D678">
        <v>200000</v>
      </c>
      <c r="E678">
        <v>152</v>
      </c>
      <c r="F678" s="3">
        <v>129.49707577504378</v>
      </c>
    </row>
    <row r="679" spans="1:6">
      <c r="A679">
        <v>11</v>
      </c>
      <c r="B679">
        <v>-90.823999999999998</v>
      </c>
      <c r="C679">
        <v>1000</v>
      </c>
      <c r="D679">
        <v>200000</v>
      </c>
      <c r="E679">
        <v>158</v>
      </c>
      <c r="F679" s="3">
        <v>157.9240214029796</v>
      </c>
    </row>
    <row r="680" spans="1:6">
      <c r="A680">
        <v>12</v>
      </c>
      <c r="B680">
        <v>-90.709000000000003</v>
      </c>
      <c r="C680">
        <v>1000</v>
      </c>
      <c r="D680">
        <v>200000</v>
      </c>
      <c r="E680">
        <v>173</v>
      </c>
      <c r="F680" s="3">
        <v>195.18510433127292</v>
      </c>
    </row>
    <row r="681" spans="1:6">
      <c r="A681">
        <v>13</v>
      </c>
      <c r="B681">
        <v>-90.594999999999999</v>
      </c>
      <c r="C681">
        <v>1000</v>
      </c>
      <c r="D681">
        <v>200000</v>
      </c>
      <c r="E681">
        <v>235</v>
      </c>
      <c r="F681" s="3">
        <v>235.91285827097329</v>
      </c>
    </row>
    <row r="682" spans="1:6">
      <c r="A682">
        <v>14</v>
      </c>
      <c r="B682">
        <v>-90.486999999999995</v>
      </c>
      <c r="C682">
        <v>1000</v>
      </c>
      <c r="D682">
        <v>200000</v>
      </c>
      <c r="E682">
        <v>274</v>
      </c>
      <c r="F682" s="3">
        <v>272.07847946307305</v>
      </c>
    </row>
    <row r="683" spans="1:6">
      <c r="A683">
        <v>15</v>
      </c>
      <c r="B683">
        <v>-90.372</v>
      </c>
      <c r="C683">
        <v>1000</v>
      </c>
      <c r="D683">
        <v>200000</v>
      </c>
      <c r="E683">
        <v>304</v>
      </c>
      <c r="F683" s="3">
        <v>300.54561785114083</v>
      </c>
    </row>
    <row r="684" spans="1:6">
      <c r="A684">
        <v>16</v>
      </c>
      <c r="B684">
        <v>-90.256</v>
      </c>
      <c r="C684">
        <v>1000</v>
      </c>
      <c r="D684">
        <v>200000</v>
      </c>
      <c r="E684">
        <v>315</v>
      </c>
      <c r="F684" s="3">
        <v>312.2816026024542</v>
      </c>
    </row>
    <row r="685" spans="1:6">
      <c r="A685">
        <v>17</v>
      </c>
      <c r="B685">
        <v>-90.14</v>
      </c>
      <c r="C685">
        <v>1000</v>
      </c>
      <c r="D685">
        <v>200000</v>
      </c>
      <c r="E685">
        <v>305</v>
      </c>
      <c r="F685" s="3">
        <v>304.21400724863224</v>
      </c>
    </row>
    <row r="686" spans="1:6">
      <c r="A686">
        <v>18</v>
      </c>
      <c r="B686">
        <v>-90.025000000000006</v>
      </c>
      <c r="C686">
        <v>1000</v>
      </c>
      <c r="D686">
        <v>200000</v>
      </c>
      <c r="E686">
        <v>276</v>
      </c>
      <c r="F686" s="3">
        <v>278.9704157242158</v>
      </c>
    </row>
    <row r="687" spans="1:6">
      <c r="A687">
        <v>19</v>
      </c>
      <c r="B687">
        <v>-89.918999999999997</v>
      </c>
      <c r="C687">
        <v>1000</v>
      </c>
      <c r="D687">
        <v>200000</v>
      </c>
      <c r="E687">
        <v>262</v>
      </c>
      <c r="F687" s="3">
        <v>245.91030656750468</v>
      </c>
    </row>
    <row r="688" spans="1:6">
      <c r="A688">
        <v>20</v>
      </c>
      <c r="B688">
        <v>-89.805999999999997</v>
      </c>
      <c r="C688">
        <v>1000</v>
      </c>
      <c r="D688">
        <v>200000</v>
      </c>
      <c r="E688">
        <v>208</v>
      </c>
      <c r="F688" s="3">
        <v>207.44951303576502</v>
      </c>
    </row>
    <row r="689" spans="1:6">
      <c r="A689">
        <v>21</v>
      </c>
      <c r="B689">
        <v>-89.691000000000003</v>
      </c>
      <c r="C689">
        <v>1000</v>
      </c>
      <c r="D689">
        <v>200000</v>
      </c>
      <c r="E689">
        <v>161</v>
      </c>
      <c r="F689" s="3">
        <v>171.51160369222919</v>
      </c>
    </row>
    <row r="690" spans="1:6">
      <c r="A690">
        <v>22</v>
      </c>
      <c r="B690">
        <v>-89.576999999999998</v>
      </c>
      <c r="C690">
        <v>1000</v>
      </c>
      <c r="D690">
        <v>200000</v>
      </c>
      <c r="E690">
        <v>134</v>
      </c>
      <c r="F690" s="3">
        <v>143.23518328954714</v>
      </c>
    </row>
    <row r="691" spans="1:6">
      <c r="A691">
        <v>23</v>
      </c>
      <c r="B691">
        <v>-89.457999999999998</v>
      </c>
      <c r="C691">
        <v>1000</v>
      </c>
      <c r="D691">
        <v>200000</v>
      </c>
      <c r="E691">
        <v>126</v>
      </c>
      <c r="F691" s="3">
        <v>122.8236311090313</v>
      </c>
    </row>
    <row r="692" spans="1:6">
      <c r="A692">
        <v>24</v>
      </c>
      <c r="B692">
        <v>-89.341999999999999</v>
      </c>
      <c r="C692">
        <v>1000</v>
      </c>
      <c r="D692">
        <v>200000</v>
      </c>
      <c r="E692">
        <v>116</v>
      </c>
      <c r="F692" s="3">
        <v>110.8317541263023</v>
      </c>
    </row>
    <row r="693" spans="1:6">
      <c r="A693">
        <v>25</v>
      </c>
      <c r="B693">
        <v>-89.234999999999999</v>
      </c>
      <c r="C693">
        <v>1000</v>
      </c>
      <c r="D693">
        <v>200000</v>
      </c>
      <c r="E693">
        <v>106</v>
      </c>
      <c r="F693" s="3">
        <v>104.88407059300393</v>
      </c>
    </row>
    <row r="694" spans="1:6">
      <c r="A694">
        <v>26</v>
      </c>
      <c r="B694">
        <v>-89.13</v>
      </c>
      <c r="C694">
        <v>1000</v>
      </c>
      <c r="D694">
        <v>200000</v>
      </c>
      <c r="E694">
        <v>108</v>
      </c>
      <c r="F694" s="3">
        <v>102.15892026734771</v>
      </c>
    </row>
    <row r="695" spans="1:6">
      <c r="A695">
        <v>27</v>
      </c>
      <c r="B695">
        <v>-89.016000000000005</v>
      </c>
      <c r="C695">
        <v>1000</v>
      </c>
      <c r="D695">
        <v>200000</v>
      </c>
      <c r="E695">
        <v>107</v>
      </c>
      <c r="F695" s="3">
        <v>101.23575468306838</v>
      </c>
    </row>
    <row r="696" spans="1:6">
      <c r="A696">
        <v>28</v>
      </c>
      <c r="B696">
        <v>-88.896000000000001</v>
      </c>
      <c r="C696">
        <v>1000</v>
      </c>
      <c r="D696">
        <v>200000</v>
      </c>
      <c r="E696">
        <v>92</v>
      </c>
      <c r="F696" s="3">
        <v>101.43706011797717</v>
      </c>
    </row>
    <row r="697" spans="1:6">
      <c r="A697">
        <v>29</v>
      </c>
      <c r="B697">
        <v>-88.790999999999997</v>
      </c>
      <c r="C697">
        <v>1000</v>
      </c>
      <c r="D697">
        <v>200000</v>
      </c>
      <c r="E697">
        <v>122</v>
      </c>
      <c r="F697" s="3">
        <v>102.06433300054296</v>
      </c>
    </row>
    <row r="698" spans="1:6">
      <c r="A698">
        <v>30</v>
      </c>
      <c r="B698">
        <v>-88.671999999999997</v>
      </c>
      <c r="C698">
        <v>1000</v>
      </c>
      <c r="D698">
        <v>200000</v>
      </c>
      <c r="E698">
        <v>98</v>
      </c>
      <c r="F698" s="3">
        <v>102.98251839742098</v>
      </c>
    </row>
    <row r="699" spans="1:6">
      <c r="A699">
        <v>31</v>
      </c>
      <c r="B699">
        <v>-88.56</v>
      </c>
      <c r="C699">
        <v>1000</v>
      </c>
      <c r="D699">
        <v>200000</v>
      </c>
      <c r="E699">
        <v>107</v>
      </c>
      <c r="F699" s="3">
        <v>103.92294188322744</v>
      </c>
    </row>
    <row r="700" spans="1:6">
      <c r="A700">
        <v>32</v>
      </c>
      <c r="B700">
        <v>-88.451999999999998</v>
      </c>
      <c r="C700">
        <v>1000</v>
      </c>
      <c r="D700">
        <v>200000</v>
      </c>
      <c r="E700">
        <v>91</v>
      </c>
      <c r="F700" s="3">
        <v>104.85332412580455</v>
      </c>
    </row>
    <row r="701" spans="1:6">
      <c r="A701" t="s">
        <v>0</v>
      </c>
    </row>
    <row r="702" spans="1:6">
      <c r="A702" t="s">
        <v>0</v>
      </c>
    </row>
    <row r="703" spans="1:6">
      <c r="A703" t="s">
        <v>0</v>
      </c>
    </row>
    <row r="704" spans="1:6">
      <c r="A704" t="s">
        <v>0</v>
      </c>
    </row>
    <row r="705" spans="1:10">
      <c r="A705" t="s">
        <v>83</v>
      </c>
    </row>
    <row r="706" spans="1:10">
      <c r="A706" t="s">
        <v>2</v>
      </c>
    </row>
    <row r="707" spans="1:10">
      <c r="A707" t="s">
        <v>3</v>
      </c>
    </row>
    <row r="708" spans="1:10">
      <c r="A708" t="s">
        <v>4</v>
      </c>
    </row>
    <row r="709" spans="1:10">
      <c r="A709" t="s">
        <v>5</v>
      </c>
    </row>
    <row r="710" spans="1:10">
      <c r="A710" t="s">
        <v>84</v>
      </c>
    </row>
    <row r="711" spans="1:10">
      <c r="A711" t="s">
        <v>7</v>
      </c>
    </row>
    <row r="712" spans="1:10">
      <c r="A712" t="s">
        <v>8</v>
      </c>
    </row>
    <row r="713" spans="1:10">
      <c r="A713" t="s">
        <v>9</v>
      </c>
    </row>
    <row r="714" spans="1:10">
      <c r="A714" t="s">
        <v>10</v>
      </c>
    </row>
    <row r="715" spans="1:10">
      <c r="A715" t="s">
        <v>11</v>
      </c>
    </row>
    <row r="716" spans="1:10">
      <c r="A716" t="s">
        <v>0</v>
      </c>
    </row>
    <row r="717" spans="1:10">
      <c r="A717" t="s">
        <v>0</v>
      </c>
    </row>
    <row r="718" spans="1:10">
      <c r="A718" t="s">
        <v>38</v>
      </c>
      <c r="B718" t="s">
        <v>17</v>
      </c>
      <c r="C718" t="s">
        <v>20</v>
      </c>
      <c r="D718" t="s">
        <v>37</v>
      </c>
      <c r="E718" t="s">
        <v>36</v>
      </c>
      <c r="F718" t="s">
        <v>114</v>
      </c>
    </row>
    <row r="719" spans="1:10">
      <c r="A719">
        <v>1</v>
      </c>
      <c r="B719">
        <v>-91.947999999999993</v>
      </c>
      <c r="C719">
        <v>999</v>
      </c>
      <c r="D719">
        <v>200000</v>
      </c>
      <c r="E719">
        <v>69</v>
      </c>
      <c r="F719" s="3">
        <v>76.659966806657351</v>
      </c>
      <c r="J719" t="s">
        <v>139</v>
      </c>
    </row>
    <row r="720" spans="1:10">
      <c r="A720">
        <v>2</v>
      </c>
      <c r="B720">
        <v>-91.838999999999999</v>
      </c>
      <c r="C720">
        <v>999</v>
      </c>
      <c r="D720">
        <v>200000</v>
      </c>
      <c r="E720">
        <v>62</v>
      </c>
      <c r="F720" s="3">
        <v>77.578502537029081</v>
      </c>
    </row>
    <row r="721" spans="1:6">
      <c r="A721">
        <v>3</v>
      </c>
      <c r="B721">
        <v>-91.724000000000004</v>
      </c>
      <c r="C721">
        <v>999</v>
      </c>
      <c r="D721">
        <v>200000</v>
      </c>
      <c r="E721">
        <v>81</v>
      </c>
      <c r="F721" s="3">
        <v>78.747346966974973</v>
      </c>
    </row>
    <row r="722" spans="1:6">
      <c r="A722">
        <v>4</v>
      </c>
      <c r="B722">
        <v>-91.611999999999995</v>
      </c>
      <c r="C722">
        <v>999</v>
      </c>
      <c r="D722">
        <v>200000</v>
      </c>
      <c r="E722">
        <v>80</v>
      </c>
      <c r="F722" s="3">
        <v>80.245131945081638</v>
      </c>
    </row>
    <row r="723" spans="1:6">
      <c r="A723">
        <v>5</v>
      </c>
      <c r="B723">
        <v>-91.5</v>
      </c>
      <c r="C723">
        <v>999</v>
      </c>
      <c r="D723">
        <v>200000</v>
      </c>
      <c r="E723">
        <v>99</v>
      </c>
      <c r="F723" s="3">
        <v>82.354961783258531</v>
      </c>
    </row>
    <row r="724" spans="1:6">
      <c r="A724">
        <v>6</v>
      </c>
      <c r="B724">
        <v>-91.394000000000005</v>
      </c>
      <c r="C724">
        <v>999</v>
      </c>
      <c r="D724">
        <v>200000</v>
      </c>
      <c r="E724">
        <v>103</v>
      </c>
      <c r="F724" s="3">
        <v>85.255301237443831</v>
      </c>
    </row>
    <row r="725" spans="1:6">
      <c r="A725">
        <v>7</v>
      </c>
      <c r="B725">
        <v>-91.281000000000006</v>
      </c>
      <c r="C725">
        <v>999</v>
      </c>
      <c r="D725">
        <v>200000</v>
      </c>
      <c r="E725">
        <v>102</v>
      </c>
      <c r="F725" s="3">
        <v>89.808671937108159</v>
      </c>
    </row>
    <row r="726" spans="1:6">
      <c r="A726">
        <v>8</v>
      </c>
      <c r="B726">
        <v>-91.165000000000006</v>
      </c>
      <c r="C726">
        <v>999</v>
      </c>
      <c r="D726">
        <v>200000</v>
      </c>
      <c r="E726">
        <v>114</v>
      </c>
      <c r="F726" s="3">
        <v>96.710161206880997</v>
      </c>
    </row>
    <row r="727" spans="1:6">
      <c r="A727">
        <v>9</v>
      </c>
      <c r="B727">
        <v>-91.049000000000007</v>
      </c>
      <c r="C727">
        <v>999</v>
      </c>
      <c r="D727">
        <v>200000</v>
      </c>
      <c r="E727">
        <v>96</v>
      </c>
      <c r="F727" s="3">
        <v>106.60728583624679</v>
      </c>
    </row>
    <row r="728" spans="1:6">
      <c r="A728">
        <v>10</v>
      </c>
      <c r="B728">
        <v>-90.933999999999997</v>
      </c>
      <c r="C728">
        <v>999</v>
      </c>
      <c r="D728">
        <v>200000</v>
      </c>
      <c r="E728">
        <v>105</v>
      </c>
      <c r="F728" s="3">
        <v>120.01604583940913</v>
      </c>
    </row>
    <row r="729" spans="1:6">
      <c r="A729">
        <v>11</v>
      </c>
      <c r="B729">
        <v>-90.823999999999998</v>
      </c>
      <c r="C729">
        <v>999</v>
      </c>
      <c r="D729">
        <v>200000</v>
      </c>
      <c r="E729">
        <v>138</v>
      </c>
      <c r="F729" s="3">
        <v>136.50217154610971</v>
      </c>
    </row>
    <row r="730" spans="1:6">
      <c r="A730">
        <v>12</v>
      </c>
      <c r="B730">
        <v>-90.709000000000003</v>
      </c>
      <c r="C730">
        <v>999</v>
      </c>
      <c r="D730">
        <v>200000</v>
      </c>
      <c r="E730">
        <v>146</v>
      </c>
      <c r="F730" s="3">
        <v>157.37508829739892</v>
      </c>
    </row>
    <row r="731" spans="1:6">
      <c r="A731">
        <v>13</v>
      </c>
      <c r="B731">
        <v>-90.594999999999999</v>
      </c>
      <c r="C731">
        <v>999</v>
      </c>
      <c r="D731">
        <v>200000</v>
      </c>
      <c r="E731">
        <v>187</v>
      </c>
      <c r="F731" s="3">
        <v>180.85147644496939</v>
      </c>
    </row>
    <row r="732" spans="1:6">
      <c r="A732">
        <v>14</v>
      </c>
      <c r="B732">
        <v>-90.486999999999995</v>
      </c>
      <c r="C732">
        <v>999</v>
      </c>
      <c r="D732">
        <v>200000</v>
      </c>
      <c r="E732">
        <v>216</v>
      </c>
      <c r="F732" s="3">
        <v>204.16176891362525</v>
      </c>
    </row>
    <row r="733" spans="1:6">
      <c r="A733">
        <v>15</v>
      </c>
      <c r="B733">
        <v>-90.372</v>
      </c>
      <c r="C733">
        <v>999</v>
      </c>
      <c r="D733">
        <v>200000</v>
      </c>
      <c r="E733">
        <v>220</v>
      </c>
      <c r="F733" s="3">
        <v>227.91379993919381</v>
      </c>
    </row>
    <row r="734" spans="1:6">
      <c r="A734">
        <v>16</v>
      </c>
      <c r="B734">
        <v>-90.256</v>
      </c>
      <c r="C734">
        <v>999</v>
      </c>
      <c r="D734">
        <v>200000</v>
      </c>
      <c r="E734">
        <v>269</v>
      </c>
      <c r="F734" s="3">
        <v>248.10157111828934</v>
      </c>
    </row>
    <row r="735" spans="1:6">
      <c r="A735">
        <v>17</v>
      </c>
      <c r="B735">
        <v>-90.14</v>
      </c>
      <c r="C735">
        <v>999</v>
      </c>
      <c r="D735">
        <v>200000</v>
      </c>
      <c r="E735">
        <v>245</v>
      </c>
      <c r="F735" s="3">
        <v>261.93407791079744</v>
      </c>
    </row>
    <row r="736" spans="1:6">
      <c r="A736">
        <v>18</v>
      </c>
      <c r="B736">
        <v>-90.025000000000006</v>
      </c>
      <c r="C736">
        <v>999</v>
      </c>
      <c r="D736">
        <v>200000</v>
      </c>
      <c r="E736">
        <v>288</v>
      </c>
      <c r="F736" s="3">
        <v>267.53753686354094</v>
      </c>
    </row>
    <row r="737" spans="1:6">
      <c r="A737">
        <v>19</v>
      </c>
      <c r="B737">
        <v>-89.918999999999997</v>
      </c>
      <c r="C737">
        <v>999</v>
      </c>
      <c r="D737">
        <v>200000</v>
      </c>
      <c r="E737">
        <v>260</v>
      </c>
      <c r="F737" s="3">
        <v>264.91950809629247</v>
      </c>
    </row>
    <row r="738" spans="1:6">
      <c r="A738">
        <v>20</v>
      </c>
      <c r="B738">
        <v>-89.805999999999997</v>
      </c>
      <c r="C738">
        <v>999</v>
      </c>
      <c r="D738">
        <v>200000</v>
      </c>
      <c r="E738">
        <v>245</v>
      </c>
      <c r="F738" s="3">
        <v>254.37955183752703</v>
      </c>
    </row>
    <row r="739" spans="1:6">
      <c r="A739">
        <v>21</v>
      </c>
      <c r="B739">
        <v>-89.691000000000003</v>
      </c>
      <c r="C739">
        <v>999</v>
      </c>
      <c r="D739">
        <v>200000</v>
      </c>
      <c r="E739">
        <v>218</v>
      </c>
      <c r="F739" s="3">
        <v>237.02830127806442</v>
      </c>
    </row>
    <row r="740" spans="1:6">
      <c r="A740">
        <v>22</v>
      </c>
      <c r="B740">
        <v>-89.576999999999998</v>
      </c>
      <c r="C740">
        <v>999</v>
      </c>
      <c r="D740">
        <v>200000</v>
      </c>
      <c r="E740">
        <v>245</v>
      </c>
      <c r="F740" s="3">
        <v>215.59228399427067</v>
      </c>
    </row>
    <row r="741" spans="1:6">
      <c r="A741">
        <v>23</v>
      </c>
      <c r="B741">
        <v>-89.457999999999998</v>
      </c>
      <c r="C741">
        <v>999</v>
      </c>
      <c r="D741">
        <v>200000</v>
      </c>
      <c r="E741">
        <v>192</v>
      </c>
      <c r="F741" s="3">
        <v>191.54529645311743</v>
      </c>
    </row>
    <row r="742" spans="1:6">
      <c r="A742">
        <v>24</v>
      </c>
      <c r="B742">
        <v>-89.341999999999999</v>
      </c>
      <c r="C742">
        <v>999</v>
      </c>
      <c r="D742">
        <v>200000</v>
      </c>
      <c r="E742">
        <v>169</v>
      </c>
      <c r="F742" s="3">
        <v>168.98282304786474</v>
      </c>
    </row>
    <row r="743" spans="1:6">
      <c r="A743">
        <v>25</v>
      </c>
      <c r="B743">
        <v>-89.234999999999999</v>
      </c>
      <c r="C743">
        <v>999</v>
      </c>
      <c r="D743">
        <v>200000</v>
      </c>
      <c r="E743">
        <v>145</v>
      </c>
      <c r="F743" s="3">
        <v>150.54955741924365</v>
      </c>
    </row>
    <row r="744" spans="1:6">
      <c r="A744">
        <v>26</v>
      </c>
      <c r="B744">
        <v>-89.13</v>
      </c>
      <c r="C744">
        <v>999</v>
      </c>
      <c r="D744">
        <v>200000</v>
      </c>
      <c r="E744">
        <v>136</v>
      </c>
      <c r="F744" s="3">
        <v>135.51059016232207</v>
      </c>
    </row>
    <row r="745" spans="1:6">
      <c r="A745">
        <v>27</v>
      </c>
      <c r="B745">
        <v>-89.016000000000005</v>
      </c>
      <c r="C745">
        <v>999</v>
      </c>
      <c r="D745">
        <v>200000</v>
      </c>
      <c r="E745">
        <v>117</v>
      </c>
      <c r="F745" s="3">
        <v>122.88649272921401</v>
      </c>
    </row>
    <row r="746" spans="1:6">
      <c r="A746">
        <v>28</v>
      </c>
      <c r="B746">
        <v>-88.896000000000001</v>
      </c>
      <c r="C746">
        <v>999</v>
      </c>
      <c r="D746">
        <v>200000</v>
      </c>
      <c r="E746">
        <v>125</v>
      </c>
      <c r="F746" s="3">
        <v>113.51113469019043</v>
      </c>
    </row>
    <row r="747" spans="1:6">
      <c r="A747">
        <v>29</v>
      </c>
      <c r="B747">
        <v>-88.790999999999997</v>
      </c>
      <c r="C747">
        <v>999</v>
      </c>
      <c r="D747">
        <v>200000</v>
      </c>
      <c r="E747">
        <v>105</v>
      </c>
      <c r="F747" s="3">
        <v>108.08771743161726</v>
      </c>
    </row>
    <row r="748" spans="1:6">
      <c r="A748">
        <v>30</v>
      </c>
      <c r="B748">
        <v>-88.671999999999997</v>
      </c>
      <c r="C748">
        <v>999</v>
      </c>
      <c r="D748">
        <v>200000</v>
      </c>
      <c r="E748">
        <v>120</v>
      </c>
      <c r="F748" s="3">
        <v>104.35349977786497</v>
      </c>
    </row>
    <row r="749" spans="1:6">
      <c r="A749">
        <v>31</v>
      </c>
      <c r="B749">
        <v>-88.56</v>
      </c>
      <c r="C749">
        <v>999</v>
      </c>
      <c r="D749">
        <v>200000</v>
      </c>
      <c r="E749">
        <v>81</v>
      </c>
      <c r="F749" s="3">
        <v>102.51698027847019</v>
      </c>
    </row>
    <row r="750" spans="1:6">
      <c r="A750">
        <v>32</v>
      </c>
      <c r="B750">
        <v>-88.451999999999998</v>
      </c>
      <c r="C750">
        <v>999</v>
      </c>
      <c r="D750">
        <v>200000</v>
      </c>
      <c r="E750">
        <v>112</v>
      </c>
      <c r="F750" s="3">
        <v>101.77172760031848</v>
      </c>
    </row>
    <row r="751" spans="1:6">
      <c r="A751" t="s">
        <v>0</v>
      </c>
    </row>
    <row r="752" spans="1:6">
      <c r="A752" t="s">
        <v>0</v>
      </c>
    </row>
    <row r="753" spans="1:6">
      <c r="A753" t="s">
        <v>0</v>
      </c>
    </row>
    <row r="754" spans="1:6">
      <c r="A754" t="s">
        <v>0</v>
      </c>
    </row>
    <row r="755" spans="1:6">
      <c r="A755" t="s">
        <v>85</v>
      </c>
    </row>
    <row r="756" spans="1:6">
      <c r="A756" t="s">
        <v>2</v>
      </c>
    </row>
    <row r="757" spans="1:6">
      <c r="A757" t="s">
        <v>3</v>
      </c>
    </row>
    <row r="758" spans="1:6">
      <c r="A758" t="s">
        <v>4</v>
      </c>
    </row>
    <row r="759" spans="1:6">
      <c r="A759" t="s">
        <v>5</v>
      </c>
    </row>
    <row r="760" spans="1:6">
      <c r="A760" t="s">
        <v>86</v>
      </c>
    </row>
    <row r="761" spans="1:6">
      <c r="A761" t="s">
        <v>7</v>
      </c>
    </row>
    <row r="762" spans="1:6">
      <c r="A762" t="s">
        <v>8</v>
      </c>
    </row>
    <row r="763" spans="1:6">
      <c r="A763" t="s">
        <v>9</v>
      </c>
    </row>
    <row r="764" spans="1:6">
      <c r="A764" t="s">
        <v>10</v>
      </c>
    </row>
    <row r="765" spans="1:6">
      <c r="A765" t="s">
        <v>11</v>
      </c>
    </row>
    <row r="766" spans="1:6">
      <c r="A766" t="s">
        <v>0</v>
      </c>
    </row>
    <row r="767" spans="1:6">
      <c r="A767" t="s">
        <v>0</v>
      </c>
    </row>
    <row r="768" spans="1:6">
      <c r="A768" t="s">
        <v>38</v>
      </c>
      <c r="B768" t="s">
        <v>17</v>
      </c>
      <c r="C768" t="s">
        <v>20</v>
      </c>
      <c r="D768" t="s">
        <v>37</v>
      </c>
      <c r="E768" t="s">
        <v>36</v>
      </c>
      <c r="F768" t="s">
        <v>114</v>
      </c>
    </row>
    <row r="769" spans="1:10">
      <c r="A769">
        <v>1</v>
      </c>
      <c r="B769">
        <v>-91.947999999999993</v>
      </c>
      <c r="C769">
        <v>999</v>
      </c>
      <c r="D769">
        <v>200000</v>
      </c>
      <c r="E769">
        <v>63</v>
      </c>
      <c r="F769" s="3">
        <v>78.012769357011635</v>
      </c>
      <c r="J769" t="s">
        <v>140</v>
      </c>
    </row>
    <row r="770" spans="1:10">
      <c r="A770">
        <v>2</v>
      </c>
      <c r="B770">
        <v>-91.838999999999999</v>
      </c>
      <c r="C770">
        <v>999</v>
      </c>
      <c r="D770">
        <v>200000</v>
      </c>
      <c r="E770">
        <v>89</v>
      </c>
      <c r="F770" s="3">
        <v>78.901824589275833</v>
      </c>
    </row>
    <row r="771" spans="1:10">
      <c r="A771">
        <v>3</v>
      </c>
      <c r="B771">
        <v>-91.724000000000004</v>
      </c>
      <c r="C771">
        <v>999</v>
      </c>
      <c r="D771">
        <v>200000</v>
      </c>
      <c r="E771">
        <v>63</v>
      </c>
      <c r="F771" s="3">
        <v>79.975224088903843</v>
      </c>
    </row>
    <row r="772" spans="1:10">
      <c r="A772">
        <v>4</v>
      </c>
      <c r="B772">
        <v>-91.611999999999995</v>
      </c>
      <c r="C772">
        <v>999</v>
      </c>
      <c r="D772">
        <v>200000</v>
      </c>
      <c r="E772">
        <v>104</v>
      </c>
      <c r="F772" s="3">
        <v>81.273982219737221</v>
      </c>
    </row>
    <row r="773" spans="1:10">
      <c r="A773">
        <v>5</v>
      </c>
      <c r="B773">
        <v>-91.5</v>
      </c>
      <c r="C773">
        <v>999</v>
      </c>
      <c r="D773">
        <v>200000</v>
      </c>
      <c r="E773">
        <v>82</v>
      </c>
      <c r="F773" s="3">
        <v>83.021685680316537</v>
      </c>
    </row>
    <row r="774" spans="1:10">
      <c r="A774">
        <v>6</v>
      </c>
      <c r="B774">
        <v>-91.394000000000005</v>
      </c>
      <c r="C774">
        <v>999</v>
      </c>
      <c r="D774">
        <v>200000</v>
      </c>
      <c r="E774">
        <v>94</v>
      </c>
      <c r="F774" s="3">
        <v>85.365252665781497</v>
      </c>
    </row>
    <row r="775" spans="1:10">
      <c r="A775">
        <v>7</v>
      </c>
      <c r="B775">
        <v>-91.281000000000006</v>
      </c>
      <c r="C775">
        <v>999</v>
      </c>
      <c r="D775">
        <v>200000</v>
      </c>
      <c r="E775">
        <v>100</v>
      </c>
      <c r="F775" s="3">
        <v>89.025792260973176</v>
      </c>
    </row>
    <row r="776" spans="1:10">
      <c r="A776">
        <v>8</v>
      </c>
      <c r="B776">
        <v>-91.165000000000006</v>
      </c>
      <c r="C776">
        <v>999</v>
      </c>
      <c r="D776">
        <v>200000</v>
      </c>
      <c r="E776">
        <v>102</v>
      </c>
      <c r="F776" s="3">
        <v>94.634333975033684</v>
      </c>
    </row>
    <row r="777" spans="1:10">
      <c r="A777">
        <v>9</v>
      </c>
      <c r="B777">
        <v>-91.049000000000007</v>
      </c>
      <c r="C777">
        <v>999</v>
      </c>
      <c r="D777">
        <v>200000</v>
      </c>
      <c r="E777">
        <v>98</v>
      </c>
      <c r="F777" s="3">
        <v>102.85620226281659</v>
      </c>
    </row>
    <row r="778" spans="1:10">
      <c r="A778">
        <v>10</v>
      </c>
      <c r="B778">
        <v>-90.933999999999997</v>
      </c>
      <c r="C778">
        <v>999</v>
      </c>
      <c r="D778">
        <v>200000</v>
      </c>
      <c r="E778">
        <v>122</v>
      </c>
      <c r="F778" s="3">
        <v>114.32180538320095</v>
      </c>
    </row>
    <row r="779" spans="1:10">
      <c r="A779">
        <v>11</v>
      </c>
      <c r="B779">
        <v>-90.823999999999998</v>
      </c>
      <c r="C779">
        <v>999</v>
      </c>
      <c r="D779">
        <v>200000</v>
      </c>
      <c r="E779">
        <v>140</v>
      </c>
      <c r="F779" s="3">
        <v>128.88665230670267</v>
      </c>
    </row>
    <row r="780" spans="1:10">
      <c r="A780">
        <v>12</v>
      </c>
      <c r="B780">
        <v>-90.709000000000003</v>
      </c>
      <c r="C780">
        <v>999</v>
      </c>
      <c r="D780">
        <v>200000</v>
      </c>
      <c r="E780">
        <v>123</v>
      </c>
      <c r="F780" s="3">
        <v>148.01277412613675</v>
      </c>
    </row>
    <row r="781" spans="1:10">
      <c r="A781">
        <v>13</v>
      </c>
      <c r="B781">
        <v>-90.594999999999999</v>
      </c>
      <c r="C781">
        <v>999</v>
      </c>
      <c r="D781">
        <v>200000</v>
      </c>
      <c r="E781">
        <v>183</v>
      </c>
      <c r="F781" s="3">
        <v>170.42874544618354</v>
      </c>
    </row>
    <row r="782" spans="1:10">
      <c r="A782">
        <v>14</v>
      </c>
      <c r="B782">
        <v>-90.486999999999995</v>
      </c>
      <c r="C782">
        <v>999</v>
      </c>
      <c r="D782">
        <v>200000</v>
      </c>
      <c r="E782">
        <v>191</v>
      </c>
      <c r="F782" s="3">
        <v>193.71833298964609</v>
      </c>
    </row>
    <row r="783" spans="1:10">
      <c r="A783">
        <v>15</v>
      </c>
      <c r="B783">
        <v>-90.372</v>
      </c>
      <c r="C783">
        <v>999</v>
      </c>
      <c r="D783">
        <v>200000</v>
      </c>
      <c r="E783">
        <v>218</v>
      </c>
      <c r="F783" s="3">
        <v>218.78285775848406</v>
      </c>
    </row>
    <row r="784" spans="1:10">
      <c r="A784">
        <v>16</v>
      </c>
      <c r="B784">
        <v>-90.256</v>
      </c>
      <c r="C784">
        <v>999</v>
      </c>
      <c r="D784">
        <v>200000</v>
      </c>
      <c r="E784">
        <v>232</v>
      </c>
      <c r="F784" s="3">
        <v>241.76055682569876</v>
      </c>
    </row>
    <row r="785" spans="1:6">
      <c r="A785">
        <v>17</v>
      </c>
      <c r="B785">
        <v>-90.14</v>
      </c>
      <c r="C785">
        <v>999</v>
      </c>
      <c r="D785">
        <v>200000</v>
      </c>
      <c r="E785">
        <v>288</v>
      </c>
      <c r="F785" s="3">
        <v>259.63224901450633</v>
      </c>
    </row>
    <row r="786" spans="1:6">
      <c r="A786">
        <v>18</v>
      </c>
      <c r="B786">
        <v>-90.025000000000006</v>
      </c>
      <c r="C786">
        <v>999</v>
      </c>
      <c r="D786">
        <v>200000</v>
      </c>
      <c r="E786">
        <v>252</v>
      </c>
      <c r="F786" s="3">
        <v>269.97096987227559</v>
      </c>
    </row>
    <row r="787" spans="1:6">
      <c r="A787">
        <v>19</v>
      </c>
      <c r="B787">
        <v>-89.918999999999997</v>
      </c>
      <c r="C787">
        <v>999</v>
      </c>
      <c r="D787">
        <v>200000</v>
      </c>
      <c r="E787">
        <v>273</v>
      </c>
      <c r="F787" s="3">
        <v>271.7790361310083</v>
      </c>
    </row>
    <row r="788" spans="1:6">
      <c r="A788">
        <v>20</v>
      </c>
      <c r="B788">
        <v>-89.805999999999997</v>
      </c>
      <c r="C788">
        <v>999</v>
      </c>
      <c r="D788">
        <v>200000</v>
      </c>
      <c r="E788">
        <v>274</v>
      </c>
      <c r="F788" s="3">
        <v>265.39098977398942</v>
      </c>
    </row>
    <row r="789" spans="1:6">
      <c r="A789">
        <v>21</v>
      </c>
      <c r="B789">
        <v>-89.691000000000003</v>
      </c>
      <c r="C789">
        <v>999</v>
      </c>
      <c r="D789">
        <v>200000</v>
      </c>
      <c r="E789">
        <v>227</v>
      </c>
      <c r="F789" s="3">
        <v>251.12794190945004</v>
      </c>
    </row>
    <row r="790" spans="1:6">
      <c r="A790">
        <v>22</v>
      </c>
      <c r="B790">
        <v>-89.576999999999998</v>
      </c>
      <c r="C790">
        <v>999</v>
      </c>
      <c r="D790">
        <v>200000</v>
      </c>
      <c r="E790">
        <v>282</v>
      </c>
      <c r="F790" s="3">
        <v>231.32183906930823</v>
      </c>
    </row>
    <row r="791" spans="1:6">
      <c r="A791">
        <v>23</v>
      </c>
      <c r="B791">
        <v>-89.457999999999998</v>
      </c>
      <c r="C791">
        <v>999</v>
      </c>
      <c r="D791">
        <v>200000</v>
      </c>
      <c r="E791">
        <v>205</v>
      </c>
      <c r="F791" s="3">
        <v>207.45188184994322</v>
      </c>
    </row>
    <row r="792" spans="1:6">
      <c r="A792">
        <v>24</v>
      </c>
      <c r="B792">
        <v>-89.341999999999999</v>
      </c>
      <c r="C792">
        <v>999</v>
      </c>
      <c r="D792">
        <v>200000</v>
      </c>
      <c r="E792">
        <v>190</v>
      </c>
      <c r="F792" s="3">
        <v>183.82990265088654</v>
      </c>
    </row>
    <row r="793" spans="1:6">
      <c r="A793">
        <v>25</v>
      </c>
      <c r="B793">
        <v>-89.234999999999999</v>
      </c>
      <c r="C793">
        <v>999</v>
      </c>
      <c r="D793">
        <v>200000</v>
      </c>
      <c r="E793">
        <v>145</v>
      </c>
      <c r="F793" s="3">
        <v>163.70656029249841</v>
      </c>
    </row>
    <row r="794" spans="1:6">
      <c r="A794">
        <v>26</v>
      </c>
      <c r="B794">
        <v>-89.13</v>
      </c>
      <c r="C794">
        <v>999</v>
      </c>
      <c r="D794">
        <v>200000</v>
      </c>
      <c r="E794">
        <v>131</v>
      </c>
      <c r="F794" s="3">
        <v>146.69895562085409</v>
      </c>
    </row>
    <row r="795" spans="1:6">
      <c r="A795">
        <v>27</v>
      </c>
      <c r="B795">
        <v>-89.016000000000005</v>
      </c>
      <c r="C795">
        <v>999</v>
      </c>
      <c r="D795">
        <v>200000</v>
      </c>
      <c r="E795">
        <v>136</v>
      </c>
      <c r="F795" s="3">
        <v>131.93043565301713</v>
      </c>
    </row>
    <row r="796" spans="1:6">
      <c r="A796">
        <v>28</v>
      </c>
      <c r="B796">
        <v>-88.896000000000001</v>
      </c>
      <c r="C796">
        <v>999</v>
      </c>
      <c r="D796">
        <v>200000</v>
      </c>
      <c r="E796">
        <v>131</v>
      </c>
      <c r="F796" s="3">
        <v>120.56628914729272</v>
      </c>
    </row>
    <row r="797" spans="1:6">
      <c r="A797">
        <v>29</v>
      </c>
      <c r="B797">
        <v>-88.790999999999997</v>
      </c>
      <c r="C797">
        <v>999</v>
      </c>
      <c r="D797">
        <v>200000</v>
      </c>
      <c r="E797">
        <v>123</v>
      </c>
      <c r="F797" s="3">
        <v>113.74871183120979</v>
      </c>
    </row>
    <row r="798" spans="1:6">
      <c r="A798">
        <v>30</v>
      </c>
      <c r="B798">
        <v>-88.671999999999997</v>
      </c>
      <c r="C798">
        <v>999</v>
      </c>
      <c r="D798">
        <v>200000</v>
      </c>
      <c r="E798">
        <v>116</v>
      </c>
      <c r="F798" s="3">
        <v>108.85110902458894</v>
      </c>
    </row>
    <row r="799" spans="1:6">
      <c r="A799">
        <v>31</v>
      </c>
      <c r="B799">
        <v>-88.56</v>
      </c>
      <c r="C799">
        <v>999</v>
      </c>
      <c r="D799">
        <v>200000</v>
      </c>
      <c r="E799">
        <v>105</v>
      </c>
      <c r="F799" s="3">
        <v>106.28009355477857</v>
      </c>
    </row>
    <row r="800" spans="1:6">
      <c r="A800">
        <v>32</v>
      </c>
      <c r="B800">
        <v>-88.451999999999998</v>
      </c>
      <c r="C800">
        <v>999</v>
      </c>
      <c r="D800">
        <v>200000</v>
      </c>
      <c r="E800">
        <v>93</v>
      </c>
      <c r="F800" s="3">
        <v>105.08767075040848</v>
      </c>
    </row>
    <row r="801" spans="1:1">
      <c r="A801" t="s">
        <v>0</v>
      </c>
    </row>
    <row r="802" spans="1:1">
      <c r="A802" t="s">
        <v>0</v>
      </c>
    </row>
    <row r="803" spans="1:1">
      <c r="A803" t="s">
        <v>0</v>
      </c>
    </row>
    <row r="804" spans="1:1">
      <c r="A804" t="s">
        <v>0</v>
      </c>
    </row>
    <row r="805" spans="1:1">
      <c r="A805" t="s">
        <v>87</v>
      </c>
    </row>
    <row r="806" spans="1:1">
      <c r="A806" t="s">
        <v>2</v>
      </c>
    </row>
    <row r="807" spans="1:1">
      <c r="A807" t="s">
        <v>3</v>
      </c>
    </row>
    <row r="808" spans="1:1">
      <c r="A808" t="s">
        <v>4</v>
      </c>
    </row>
    <row r="809" spans="1:1">
      <c r="A809" t="s">
        <v>5</v>
      </c>
    </row>
    <row r="810" spans="1:1">
      <c r="A810" t="s">
        <v>88</v>
      </c>
    </row>
    <row r="811" spans="1:1">
      <c r="A811" t="s">
        <v>7</v>
      </c>
    </row>
    <row r="812" spans="1:1">
      <c r="A812" t="s">
        <v>8</v>
      </c>
    </row>
    <row r="813" spans="1:1">
      <c r="A813" t="s">
        <v>9</v>
      </c>
    </row>
    <row r="814" spans="1:1">
      <c r="A814" t="s">
        <v>10</v>
      </c>
    </row>
    <row r="815" spans="1:1">
      <c r="A815" t="s">
        <v>11</v>
      </c>
    </row>
    <row r="816" spans="1:1">
      <c r="A816" t="s">
        <v>0</v>
      </c>
    </row>
    <row r="817" spans="1:10">
      <c r="A817" t="s">
        <v>0</v>
      </c>
    </row>
    <row r="818" spans="1:10">
      <c r="A818" t="s">
        <v>38</v>
      </c>
      <c r="B818" t="s">
        <v>17</v>
      </c>
      <c r="C818" t="s">
        <v>20</v>
      </c>
      <c r="D818" t="s">
        <v>37</v>
      </c>
      <c r="E818" t="s">
        <v>36</v>
      </c>
      <c r="F818" t="s">
        <v>114</v>
      </c>
    </row>
    <row r="819" spans="1:10">
      <c r="A819">
        <v>1</v>
      </c>
      <c r="B819">
        <v>-91.947999999999993</v>
      </c>
      <c r="C819">
        <v>994</v>
      </c>
      <c r="D819">
        <v>200000</v>
      </c>
      <c r="E819">
        <v>63</v>
      </c>
      <c r="F819" s="3">
        <v>72.194404307925168</v>
      </c>
      <c r="J819" t="s">
        <v>141</v>
      </c>
    </row>
    <row r="820" spans="1:10">
      <c r="A820">
        <v>2</v>
      </c>
      <c r="B820">
        <v>-91.838999999999999</v>
      </c>
      <c r="C820">
        <v>994</v>
      </c>
      <c r="D820">
        <v>200000</v>
      </c>
      <c r="E820">
        <v>78</v>
      </c>
      <c r="F820" s="3">
        <v>73.380516307308341</v>
      </c>
    </row>
    <row r="821" spans="1:10">
      <c r="A821">
        <v>3</v>
      </c>
      <c r="B821">
        <v>-91.724000000000004</v>
      </c>
      <c r="C821">
        <v>994</v>
      </c>
      <c r="D821">
        <v>200000</v>
      </c>
      <c r="E821">
        <v>79</v>
      </c>
      <c r="F821" s="3">
        <v>74.66535279356269</v>
      </c>
    </row>
    <row r="822" spans="1:10">
      <c r="A822">
        <v>4</v>
      </c>
      <c r="B822">
        <v>-91.611999999999995</v>
      </c>
      <c r="C822">
        <v>994</v>
      </c>
      <c r="D822">
        <v>200000</v>
      </c>
      <c r="E822">
        <v>89</v>
      </c>
      <c r="F822" s="3">
        <v>75.989063426433475</v>
      </c>
    </row>
    <row r="823" spans="1:10">
      <c r="A823">
        <v>5</v>
      </c>
      <c r="B823">
        <v>-91.5</v>
      </c>
      <c r="C823">
        <v>994</v>
      </c>
      <c r="D823">
        <v>200000</v>
      </c>
      <c r="E823">
        <v>67</v>
      </c>
      <c r="F823" s="3">
        <v>77.460162522255217</v>
      </c>
    </row>
    <row r="824" spans="1:10">
      <c r="A824">
        <v>6</v>
      </c>
      <c r="B824">
        <v>-91.394000000000005</v>
      </c>
      <c r="C824">
        <v>994</v>
      </c>
      <c r="D824">
        <v>200000</v>
      </c>
      <c r="E824">
        <v>76</v>
      </c>
      <c r="F824" s="3">
        <v>79.109666041887166</v>
      </c>
    </row>
    <row r="825" spans="1:10">
      <c r="A825">
        <v>7</v>
      </c>
      <c r="B825">
        <v>-91.281000000000006</v>
      </c>
      <c r="C825">
        <v>994</v>
      </c>
      <c r="D825">
        <v>200000</v>
      </c>
      <c r="E825">
        <v>102</v>
      </c>
      <c r="F825" s="3">
        <v>81.358001095255332</v>
      </c>
    </row>
    <row r="826" spans="1:10">
      <c r="A826">
        <v>8</v>
      </c>
      <c r="B826">
        <v>-91.165000000000006</v>
      </c>
      <c r="C826">
        <v>994</v>
      </c>
      <c r="D826">
        <v>200000</v>
      </c>
      <c r="E826">
        <v>75</v>
      </c>
      <c r="F826" s="3">
        <v>84.543614895404318</v>
      </c>
    </row>
    <row r="827" spans="1:10">
      <c r="A827">
        <v>9</v>
      </c>
      <c r="B827">
        <v>-91.049000000000007</v>
      </c>
      <c r="C827">
        <v>994</v>
      </c>
      <c r="D827">
        <v>200000</v>
      </c>
      <c r="E827">
        <v>95</v>
      </c>
      <c r="F827" s="3">
        <v>89.118687539155871</v>
      </c>
    </row>
    <row r="828" spans="1:10">
      <c r="A828">
        <v>10</v>
      </c>
      <c r="B828">
        <v>-90.933999999999997</v>
      </c>
      <c r="C828">
        <v>994</v>
      </c>
      <c r="D828">
        <v>200000</v>
      </c>
      <c r="E828">
        <v>94</v>
      </c>
      <c r="F828" s="3">
        <v>95.622099466489104</v>
      </c>
    </row>
    <row r="829" spans="1:10">
      <c r="A829">
        <v>11</v>
      </c>
      <c r="B829">
        <v>-90.823999999999998</v>
      </c>
      <c r="C829">
        <v>994</v>
      </c>
      <c r="D829">
        <v>200000</v>
      </c>
      <c r="E829">
        <v>100</v>
      </c>
      <c r="F829" s="3">
        <v>104.21880411672647</v>
      </c>
    </row>
    <row r="830" spans="1:10">
      <c r="A830">
        <v>12</v>
      </c>
      <c r="B830">
        <v>-90.709000000000003</v>
      </c>
      <c r="C830">
        <v>994</v>
      </c>
      <c r="D830">
        <v>200000</v>
      </c>
      <c r="E830">
        <v>115</v>
      </c>
      <c r="F830" s="3">
        <v>116.08371815479673</v>
      </c>
    </row>
    <row r="831" spans="1:10">
      <c r="A831">
        <v>13</v>
      </c>
      <c r="B831">
        <v>-90.594999999999999</v>
      </c>
      <c r="C831">
        <v>994</v>
      </c>
      <c r="D831">
        <v>200000</v>
      </c>
      <c r="E831">
        <v>126</v>
      </c>
      <c r="F831" s="3">
        <v>130.75581380644041</v>
      </c>
    </row>
    <row r="832" spans="1:10">
      <c r="A832">
        <v>14</v>
      </c>
      <c r="B832">
        <v>-90.486999999999995</v>
      </c>
      <c r="C832">
        <v>994</v>
      </c>
      <c r="D832">
        <v>200000</v>
      </c>
      <c r="E832">
        <v>144</v>
      </c>
      <c r="F832" s="3">
        <v>146.80737742662092</v>
      </c>
    </row>
    <row r="833" spans="1:6">
      <c r="A833">
        <v>15</v>
      </c>
      <c r="B833">
        <v>-90.372</v>
      </c>
      <c r="C833">
        <v>994</v>
      </c>
      <c r="D833">
        <v>200000</v>
      </c>
      <c r="E833">
        <v>173</v>
      </c>
      <c r="F833" s="3">
        <v>164.9771923464819</v>
      </c>
    </row>
    <row r="834" spans="1:6">
      <c r="A834">
        <v>16</v>
      </c>
      <c r="B834">
        <v>-90.256</v>
      </c>
      <c r="C834">
        <v>994</v>
      </c>
      <c r="D834">
        <v>200000</v>
      </c>
      <c r="E834">
        <v>192</v>
      </c>
      <c r="F834" s="3">
        <v>182.52965147362593</v>
      </c>
    </row>
    <row r="835" spans="1:6">
      <c r="A835">
        <v>17</v>
      </c>
      <c r="B835">
        <v>-90.14</v>
      </c>
      <c r="C835">
        <v>994</v>
      </c>
      <c r="D835">
        <v>200000</v>
      </c>
      <c r="E835">
        <v>206</v>
      </c>
      <c r="F835" s="3">
        <v>197.03077195830437</v>
      </c>
    </row>
    <row r="836" spans="1:6">
      <c r="A836">
        <v>18</v>
      </c>
      <c r="B836">
        <v>-90.025000000000006</v>
      </c>
      <c r="C836">
        <v>994</v>
      </c>
      <c r="D836">
        <v>200000</v>
      </c>
      <c r="E836">
        <v>193</v>
      </c>
      <c r="F836" s="3">
        <v>206.32562334683425</v>
      </c>
    </row>
    <row r="837" spans="1:6">
      <c r="A837">
        <v>19</v>
      </c>
      <c r="B837">
        <v>-89.918999999999997</v>
      </c>
      <c r="C837">
        <v>994</v>
      </c>
      <c r="D837">
        <v>200000</v>
      </c>
      <c r="E837">
        <v>207</v>
      </c>
      <c r="F837" s="3">
        <v>209.22526848691231</v>
      </c>
    </row>
    <row r="838" spans="1:6">
      <c r="A838">
        <v>20</v>
      </c>
      <c r="B838">
        <v>-89.805999999999997</v>
      </c>
      <c r="C838">
        <v>994</v>
      </c>
      <c r="D838">
        <v>200000</v>
      </c>
      <c r="E838">
        <v>205</v>
      </c>
      <c r="F838" s="3">
        <v>206.02485795398567</v>
      </c>
    </row>
    <row r="839" spans="1:6">
      <c r="A839">
        <v>21</v>
      </c>
      <c r="B839">
        <v>-89.691000000000003</v>
      </c>
      <c r="C839">
        <v>994</v>
      </c>
      <c r="D839">
        <v>200000</v>
      </c>
      <c r="E839">
        <v>190</v>
      </c>
      <c r="F839" s="3">
        <v>196.85971735282678</v>
      </c>
    </row>
    <row r="840" spans="1:6">
      <c r="A840">
        <v>22</v>
      </c>
      <c r="B840">
        <v>-89.576999999999998</v>
      </c>
      <c r="C840">
        <v>994</v>
      </c>
      <c r="D840">
        <v>200000</v>
      </c>
      <c r="E840">
        <v>193</v>
      </c>
      <c r="F840" s="3">
        <v>183.55570637696601</v>
      </c>
    </row>
    <row r="841" spans="1:6">
      <c r="A841">
        <v>23</v>
      </c>
      <c r="B841">
        <v>-89.457999999999998</v>
      </c>
      <c r="C841">
        <v>994</v>
      </c>
      <c r="D841">
        <v>200000</v>
      </c>
      <c r="E841">
        <v>166</v>
      </c>
      <c r="F841" s="3">
        <v>167.49840251888972</v>
      </c>
    </row>
    <row r="842" spans="1:6">
      <c r="A842">
        <v>24</v>
      </c>
      <c r="B842">
        <v>-89.341999999999999</v>
      </c>
      <c r="C842">
        <v>994</v>
      </c>
      <c r="D842">
        <v>200000</v>
      </c>
      <c r="E842">
        <v>163</v>
      </c>
      <c r="F842" s="3">
        <v>151.94222677606996</v>
      </c>
    </row>
    <row r="843" spans="1:6">
      <c r="A843">
        <v>25</v>
      </c>
      <c r="B843">
        <v>-89.234999999999999</v>
      </c>
      <c r="C843">
        <v>994</v>
      </c>
      <c r="D843">
        <v>200000</v>
      </c>
      <c r="E843">
        <v>136</v>
      </c>
      <c r="F843" s="3">
        <v>139.17061210089238</v>
      </c>
    </row>
    <row r="844" spans="1:6">
      <c r="A844">
        <v>26</v>
      </c>
      <c r="B844">
        <v>-89.13</v>
      </c>
      <c r="C844">
        <v>994</v>
      </c>
      <c r="D844">
        <v>200000</v>
      </c>
      <c r="E844">
        <v>115</v>
      </c>
      <c r="F844" s="3">
        <v>128.90772240497185</v>
      </c>
    </row>
    <row r="845" spans="1:6">
      <c r="A845">
        <v>27</v>
      </c>
      <c r="B845">
        <v>-89.016000000000005</v>
      </c>
      <c r="C845">
        <v>994</v>
      </c>
      <c r="D845">
        <v>200000</v>
      </c>
      <c r="E845">
        <v>125</v>
      </c>
      <c r="F845" s="3">
        <v>120.60580946362921</v>
      </c>
    </row>
    <row r="846" spans="1:6">
      <c r="A846">
        <v>28</v>
      </c>
      <c r="B846">
        <v>-88.896000000000001</v>
      </c>
      <c r="C846">
        <v>994</v>
      </c>
      <c r="D846">
        <v>200000</v>
      </c>
      <c r="E846">
        <v>113</v>
      </c>
      <c r="F846" s="3">
        <v>114.86309588431757</v>
      </c>
    </row>
    <row r="847" spans="1:6">
      <c r="A847">
        <v>29</v>
      </c>
      <c r="B847">
        <v>-88.790999999999997</v>
      </c>
      <c r="C847">
        <v>994</v>
      </c>
      <c r="D847">
        <v>200000</v>
      </c>
      <c r="E847">
        <v>136</v>
      </c>
      <c r="F847" s="3">
        <v>111.9223509205794</v>
      </c>
    </row>
    <row r="848" spans="1:6">
      <c r="A848">
        <v>30</v>
      </c>
      <c r="B848">
        <v>-88.671999999999997</v>
      </c>
      <c r="C848">
        <v>994</v>
      </c>
      <c r="D848">
        <v>200000</v>
      </c>
      <c r="E848">
        <v>118</v>
      </c>
      <c r="F848" s="3">
        <v>110.33316732016337</v>
      </c>
    </row>
    <row r="849" spans="1:6">
      <c r="A849">
        <v>31</v>
      </c>
      <c r="B849">
        <v>-88.56</v>
      </c>
      <c r="C849">
        <v>994</v>
      </c>
      <c r="D849">
        <v>200000</v>
      </c>
      <c r="E849">
        <v>98</v>
      </c>
      <c r="F849" s="3">
        <v>109.99371181284161</v>
      </c>
    </row>
    <row r="850" spans="1:6">
      <c r="A850">
        <v>32</v>
      </c>
      <c r="B850">
        <v>-88.451999999999998</v>
      </c>
      <c r="C850">
        <v>994</v>
      </c>
      <c r="D850">
        <v>200000</v>
      </c>
      <c r="E850">
        <v>105</v>
      </c>
      <c r="F850" s="3">
        <v>110.33202631684435</v>
      </c>
    </row>
    <row r="851" spans="1:6">
      <c r="A851" t="s">
        <v>0</v>
      </c>
    </row>
    <row r="852" spans="1:6">
      <c r="A852" t="s">
        <v>0</v>
      </c>
    </row>
    <row r="853" spans="1:6">
      <c r="A853" t="s">
        <v>0</v>
      </c>
    </row>
    <row r="854" spans="1:6">
      <c r="A854" t="s">
        <v>0</v>
      </c>
    </row>
    <row r="855" spans="1:6">
      <c r="A855" t="s">
        <v>89</v>
      </c>
    </row>
    <row r="856" spans="1:6">
      <c r="A856" t="s">
        <v>2</v>
      </c>
    </row>
    <row r="857" spans="1:6">
      <c r="A857" t="s">
        <v>3</v>
      </c>
    </row>
    <row r="858" spans="1:6">
      <c r="A858" t="s">
        <v>4</v>
      </c>
    </row>
    <row r="859" spans="1:6">
      <c r="A859" t="s">
        <v>5</v>
      </c>
    </row>
    <row r="860" spans="1:6">
      <c r="A860" t="s">
        <v>90</v>
      </c>
    </row>
    <row r="861" spans="1:6">
      <c r="A861" t="s">
        <v>7</v>
      </c>
    </row>
    <row r="862" spans="1:6">
      <c r="A862" t="s">
        <v>8</v>
      </c>
    </row>
    <row r="863" spans="1:6">
      <c r="A863" t="s">
        <v>9</v>
      </c>
    </row>
    <row r="864" spans="1:6">
      <c r="A864" t="s">
        <v>10</v>
      </c>
    </row>
    <row r="865" spans="1:10">
      <c r="A865" t="s">
        <v>11</v>
      </c>
    </row>
    <row r="866" spans="1:10">
      <c r="A866" t="s">
        <v>0</v>
      </c>
    </row>
    <row r="867" spans="1:10">
      <c r="A867" t="s">
        <v>0</v>
      </c>
    </row>
    <row r="868" spans="1:10">
      <c r="A868" t="s">
        <v>38</v>
      </c>
      <c r="B868" t="s">
        <v>17</v>
      </c>
      <c r="C868" t="s">
        <v>20</v>
      </c>
      <c r="D868" t="s">
        <v>37</v>
      </c>
      <c r="E868" t="s">
        <v>36</v>
      </c>
      <c r="F868" t="s">
        <v>114</v>
      </c>
    </row>
    <row r="869" spans="1:10">
      <c r="A869">
        <v>1</v>
      </c>
      <c r="B869">
        <v>-91.947999999999993</v>
      </c>
      <c r="C869">
        <v>991</v>
      </c>
      <c r="D869">
        <v>200000</v>
      </c>
      <c r="E869">
        <v>78</v>
      </c>
      <c r="F869" s="3">
        <v>72.937606109511066</v>
      </c>
      <c r="J869" t="s">
        <v>142</v>
      </c>
    </row>
    <row r="870" spans="1:10">
      <c r="A870">
        <v>2</v>
      </c>
      <c r="B870">
        <v>-91.838999999999999</v>
      </c>
      <c r="C870">
        <v>991</v>
      </c>
      <c r="D870">
        <v>200000</v>
      </c>
      <c r="E870">
        <v>80</v>
      </c>
      <c r="F870" s="3">
        <v>73.934175186964737</v>
      </c>
    </row>
    <row r="871" spans="1:10">
      <c r="A871">
        <v>3</v>
      </c>
      <c r="B871">
        <v>-91.724000000000004</v>
      </c>
      <c r="C871">
        <v>991</v>
      </c>
      <c r="D871">
        <v>200000</v>
      </c>
      <c r="E871">
        <v>58</v>
      </c>
      <c r="F871" s="3">
        <v>75.022664854644063</v>
      </c>
    </row>
    <row r="872" spans="1:10">
      <c r="A872">
        <v>4</v>
      </c>
      <c r="B872">
        <v>-91.611999999999995</v>
      </c>
      <c r="C872">
        <v>991</v>
      </c>
      <c r="D872">
        <v>200000</v>
      </c>
      <c r="E872">
        <v>84</v>
      </c>
      <c r="F872" s="3">
        <v>76.166152514030145</v>
      </c>
    </row>
    <row r="873" spans="1:10">
      <c r="A873">
        <v>5</v>
      </c>
      <c r="B873">
        <v>-91.5</v>
      </c>
      <c r="C873">
        <v>991</v>
      </c>
      <c r="D873">
        <v>200000</v>
      </c>
      <c r="E873">
        <v>72</v>
      </c>
      <c r="F873" s="3">
        <v>77.485437914404741</v>
      </c>
    </row>
    <row r="874" spans="1:10">
      <c r="A874">
        <v>6</v>
      </c>
      <c r="B874">
        <v>-91.394000000000005</v>
      </c>
      <c r="C874">
        <v>991</v>
      </c>
      <c r="D874">
        <v>200000</v>
      </c>
      <c r="E874">
        <v>93</v>
      </c>
      <c r="F874" s="3">
        <v>79.050214552021984</v>
      </c>
    </row>
    <row r="875" spans="1:10">
      <c r="A875">
        <v>7</v>
      </c>
      <c r="B875">
        <v>-91.281000000000006</v>
      </c>
      <c r="C875">
        <v>991</v>
      </c>
      <c r="D875">
        <v>200000</v>
      </c>
      <c r="E875">
        <v>91</v>
      </c>
      <c r="F875" s="3">
        <v>81.336762938023384</v>
      </c>
    </row>
    <row r="876" spans="1:10">
      <c r="A876">
        <v>8</v>
      </c>
      <c r="B876">
        <v>-91.165000000000006</v>
      </c>
      <c r="C876">
        <v>991</v>
      </c>
      <c r="D876">
        <v>200000</v>
      </c>
      <c r="E876">
        <v>71</v>
      </c>
      <c r="F876" s="3">
        <v>84.81764916062707</v>
      </c>
    </row>
    <row r="877" spans="1:10">
      <c r="A877">
        <v>9</v>
      </c>
      <c r="B877">
        <v>-91.049000000000007</v>
      </c>
      <c r="C877">
        <v>991</v>
      </c>
      <c r="D877">
        <v>200000</v>
      </c>
      <c r="E877">
        <v>97</v>
      </c>
      <c r="F877" s="3">
        <v>90.127942138063105</v>
      </c>
    </row>
    <row r="878" spans="1:10">
      <c r="A878">
        <v>10</v>
      </c>
      <c r="B878">
        <v>-90.933999999999997</v>
      </c>
      <c r="C878">
        <v>991</v>
      </c>
      <c r="D878">
        <v>200000</v>
      </c>
      <c r="E878">
        <v>99</v>
      </c>
      <c r="F878" s="3">
        <v>98.020185546940723</v>
      </c>
    </row>
    <row r="879" spans="1:10">
      <c r="A879">
        <v>11</v>
      </c>
      <c r="B879">
        <v>-90.823999999999998</v>
      </c>
      <c r="C879">
        <v>991</v>
      </c>
      <c r="D879">
        <v>200000</v>
      </c>
      <c r="E879">
        <v>110</v>
      </c>
      <c r="F879" s="3">
        <v>108.76846508072121</v>
      </c>
    </row>
    <row r="880" spans="1:10">
      <c r="A880">
        <v>12</v>
      </c>
      <c r="B880">
        <v>-90.709000000000003</v>
      </c>
      <c r="C880">
        <v>991</v>
      </c>
      <c r="D880">
        <v>200000</v>
      </c>
      <c r="E880">
        <v>124</v>
      </c>
      <c r="F880" s="3">
        <v>123.88344246176112</v>
      </c>
    </row>
    <row r="881" spans="1:6">
      <c r="A881">
        <v>13</v>
      </c>
      <c r="B881">
        <v>-90.594999999999999</v>
      </c>
      <c r="C881">
        <v>991</v>
      </c>
      <c r="D881">
        <v>200000</v>
      </c>
      <c r="E881">
        <v>132</v>
      </c>
      <c r="F881" s="3">
        <v>142.74943576069276</v>
      </c>
    </row>
    <row r="882" spans="1:6">
      <c r="A882">
        <v>14</v>
      </c>
      <c r="B882">
        <v>-90.486999999999995</v>
      </c>
      <c r="C882">
        <v>991</v>
      </c>
      <c r="D882">
        <v>200000</v>
      </c>
      <c r="E882">
        <v>165</v>
      </c>
      <c r="F882" s="3">
        <v>163.39367402105734</v>
      </c>
    </row>
    <row r="883" spans="1:6">
      <c r="A883">
        <v>15</v>
      </c>
      <c r="B883">
        <v>-90.372</v>
      </c>
      <c r="C883">
        <v>991</v>
      </c>
      <c r="D883">
        <v>200000</v>
      </c>
      <c r="E883">
        <v>187</v>
      </c>
      <c r="F883" s="3">
        <v>186.5404147760427</v>
      </c>
    </row>
    <row r="884" spans="1:6">
      <c r="A884">
        <v>16</v>
      </c>
      <c r="B884">
        <v>-90.256</v>
      </c>
      <c r="C884">
        <v>991</v>
      </c>
      <c r="D884">
        <v>200000</v>
      </c>
      <c r="E884">
        <v>202</v>
      </c>
      <c r="F884" s="3">
        <v>208.37740288545612</v>
      </c>
    </row>
    <row r="885" spans="1:6">
      <c r="A885">
        <v>17</v>
      </c>
      <c r="B885">
        <v>-90.14</v>
      </c>
      <c r="C885">
        <v>991</v>
      </c>
      <c r="D885">
        <v>200000</v>
      </c>
      <c r="E885">
        <v>235</v>
      </c>
      <c r="F885" s="3">
        <v>225.54130142769984</v>
      </c>
    </row>
    <row r="886" spans="1:6">
      <c r="A886">
        <v>18</v>
      </c>
      <c r="B886">
        <v>-90.025000000000006</v>
      </c>
      <c r="C886">
        <v>991</v>
      </c>
      <c r="D886">
        <v>200000</v>
      </c>
      <c r="E886">
        <v>258</v>
      </c>
      <c r="F886" s="3">
        <v>235.22550330014278</v>
      </c>
    </row>
    <row r="887" spans="1:6">
      <c r="A887">
        <v>19</v>
      </c>
      <c r="B887">
        <v>-89.918999999999997</v>
      </c>
      <c r="C887">
        <v>991</v>
      </c>
      <c r="D887">
        <v>200000</v>
      </c>
      <c r="E887">
        <v>241</v>
      </c>
      <c r="F887" s="3">
        <v>236.31452334788554</v>
      </c>
    </row>
    <row r="888" spans="1:6">
      <c r="A888">
        <v>20</v>
      </c>
      <c r="B888">
        <v>-89.805999999999997</v>
      </c>
      <c r="C888">
        <v>991</v>
      </c>
      <c r="D888">
        <v>200000</v>
      </c>
      <c r="E888">
        <v>212</v>
      </c>
      <c r="F888" s="3">
        <v>229.16413490062482</v>
      </c>
    </row>
    <row r="889" spans="1:6">
      <c r="A889">
        <v>21</v>
      </c>
      <c r="B889">
        <v>-89.691000000000003</v>
      </c>
      <c r="C889">
        <v>991</v>
      </c>
      <c r="D889">
        <v>200000</v>
      </c>
      <c r="E889">
        <v>208</v>
      </c>
      <c r="F889" s="3">
        <v>214.54276279565386</v>
      </c>
    </row>
    <row r="890" spans="1:6">
      <c r="A890">
        <v>22</v>
      </c>
      <c r="B890">
        <v>-89.576999999999998</v>
      </c>
      <c r="C890">
        <v>991</v>
      </c>
      <c r="D890">
        <v>200000</v>
      </c>
      <c r="E890">
        <v>196</v>
      </c>
      <c r="F890" s="3">
        <v>195.32823658922649</v>
      </c>
    </row>
    <row r="891" spans="1:6">
      <c r="A891">
        <v>23</v>
      </c>
      <c r="B891">
        <v>-89.457999999999998</v>
      </c>
      <c r="C891">
        <v>991</v>
      </c>
      <c r="D891">
        <v>200000</v>
      </c>
      <c r="E891">
        <v>174</v>
      </c>
      <c r="F891" s="3">
        <v>173.5168638869637</v>
      </c>
    </row>
    <row r="892" spans="1:6">
      <c r="A892">
        <v>24</v>
      </c>
      <c r="B892">
        <v>-89.341999999999999</v>
      </c>
      <c r="C892">
        <v>991</v>
      </c>
      <c r="D892">
        <v>200000</v>
      </c>
      <c r="E892">
        <v>149</v>
      </c>
      <c r="F892" s="3">
        <v>153.40941690989104</v>
      </c>
    </row>
    <row r="893" spans="1:6">
      <c r="A893">
        <v>25</v>
      </c>
      <c r="B893">
        <v>-89.234999999999999</v>
      </c>
      <c r="C893">
        <v>991</v>
      </c>
      <c r="D893">
        <v>200000</v>
      </c>
      <c r="E893">
        <v>129</v>
      </c>
      <c r="F893" s="3">
        <v>137.59845897225048</v>
      </c>
    </row>
    <row r="894" spans="1:6">
      <c r="A894">
        <v>26</v>
      </c>
      <c r="B894">
        <v>-89.13</v>
      </c>
      <c r="C894">
        <v>991</v>
      </c>
      <c r="D894">
        <v>200000</v>
      </c>
      <c r="E894">
        <v>134</v>
      </c>
      <c r="F894" s="3">
        <v>125.38666892609339</v>
      </c>
    </row>
    <row r="895" spans="1:6">
      <c r="A895">
        <v>27</v>
      </c>
      <c r="B895">
        <v>-89.016000000000005</v>
      </c>
      <c r="C895">
        <v>991</v>
      </c>
      <c r="D895">
        <v>200000</v>
      </c>
      <c r="E895">
        <v>134</v>
      </c>
      <c r="F895" s="3">
        <v>115.89492740298019</v>
      </c>
    </row>
    <row r="896" spans="1:6">
      <c r="A896">
        <v>28</v>
      </c>
      <c r="B896">
        <v>-88.896000000000001</v>
      </c>
      <c r="C896">
        <v>991</v>
      </c>
      <c r="D896">
        <v>200000</v>
      </c>
      <c r="E896">
        <v>110</v>
      </c>
      <c r="F896" s="3">
        <v>109.59497694589265</v>
      </c>
    </row>
    <row r="897" spans="1:6">
      <c r="A897">
        <v>29</v>
      </c>
      <c r="B897">
        <v>-88.790999999999997</v>
      </c>
      <c r="C897">
        <v>991</v>
      </c>
      <c r="D897">
        <v>200000</v>
      </c>
      <c r="E897">
        <v>121</v>
      </c>
      <c r="F897" s="3">
        <v>106.48647424203685</v>
      </c>
    </row>
    <row r="898" spans="1:6">
      <c r="A898">
        <v>30</v>
      </c>
      <c r="B898">
        <v>-88.671999999999997</v>
      </c>
      <c r="C898">
        <v>991</v>
      </c>
      <c r="D898">
        <v>200000</v>
      </c>
      <c r="E898">
        <v>110</v>
      </c>
      <c r="F898" s="3">
        <v>104.84977497291783</v>
      </c>
    </row>
    <row r="899" spans="1:6">
      <c r="A899">
        <v>31</v>
      </c>
      <c r="B899">
        <v>-88.56</v>
      </c>
      <c r="C899">
        <v>991</v>
      </c>
      <c r="D899">
        <v>200000</v>
      </c>
      <c r="E899">
        <v>85</v>
      </c>
      <c r="F899" s="3">
        <v>104.4846288770725</v>
      </c>
    </row>
    <row r="900" spans="1:6">
      <c r="A900">
        <v>32</v>
      </c>
      <c r="B900">
        <v>-88.451999999999998</v>
      </c>
      <c r="C900">
        <v>991</v>
      </c>
      <c r="D900">
        <v>200000</v>
      </c>
      <c r="E900">
        <v>104</v>
      </c>
      <c r="F900" s="3">
        <v>104.76660847376235</v>
      </c>
    </row>
    <row r="901" spans="1:6">
      <c r="A901" t="s">
        <v>0</v>
      </c>
    </row>
    <row r="902" spans="1:6">
      <c r="A902" t="s">
        <v>0</v>
      </c>
    </row>
    <row r="903" spans="1:6">
      <c r="A903" t="s">
        <v>0</v>
      </c>
    </row>
    <row r="904" spans="1:6">
      <c r="A904" t="s">
        <v>0</v>
      </c>
    </row>
    <row r="905" spans="1:6">
      <c r="A905" t="s">
        <v>91</v>
      </c>
    </row>
    <row r="906" spans="1:6">
      <c r="A906" t="s">
        <v>2</v>
      </c>
    </row>
    <row r="907" spans="1:6">
      <c r="A907" t="s">
        <v>3</v>
      </c>
    </row>
    <row r="908" spans="1:6">
      <c r="A908" t="s">
        <v>4</v>
      </c>
    </row>
    <row r="909" spans="1:6">
      <c r="A909" t="s">
        <v>5</v>
      </c>
    </row>
    <row r="910" spans="1:6">
      <c r="A910" t="s">
        <v>92</v>
      </c>
    </row>
    <row r="911" spans="1:6">
      <c r="A911" t="s">
        <v>7</v>
      </c>
    </row>
    <row r="912" spans="1:6">
      <c r="A912" t="s">
        <v>8</v>
      </c>
    </row>
    <row r="913" spans="1:10">
      <c r="A913" t="s">
        <v>9</v>
      </c>
    </row>
    <row r="914" spans="1:10">
      <c r="A914" t="s">
        <v>10</v>
      </c>
    </row>
    <row r="915" spans="1:10">
      <c r="A915" t="s">
        <v>11</v>
      </c>
    </row>
    <row r="916" spans="1:10">
      <c r="A916" t="s">
        <v>0</v>
      </c>
    </row>
    <row r="917" spans="1:10">
      <c r="A917" t="s">
        <v>0</v>
      </c>
    </row>
    <row r="918" spans="1:10">
      <c r="A918" t="s">
        <v>38</v>
      </c>
      <c r="B918" t="s">
        <v>17</v>
      </c>
      <c r="C918" t="s">
        <v>20</v>
      </c>
      <c r="D918" t="s">
        <v>37</v>
      </c>
      <c r="E918" t="s">
        <v>36</v>
      </c>
      <c r="F918" t="s">
        <v>114</v>
      </c>
    </row>
    <row r="919" spans="1:10">
      <c r="A919">
        <v>1</v>
      </c>
      <c r="B919">
        <v>-91.947999999999993</v>
      </c>
      <c r="C919">
        <v>990</v>
      </c>
      <c r="D919">
        <v>200000</v>
      </c>
      <c r="E919">
        <v>71</v>
      </c>
      <c r="F919" s="3">
        <v>79.238741766087969</v>
      </c>
      <c r="J919" t="s">
        <v>143</v>
      </c>
    </row>
    <row r="920" spans="1:10">
      <c r="A920">
        <v>2</v>
      </c>
      <c r="B920">
        <v>-91.838999999999999</v>
      </c>
      <c r="C920">
        <v>990</v>
      </c>
      <c r="D920">
        <v>200000</v>
      </c>
      <c r="E920">
        <v>70</v>
      </c>
      <c r="F920" s="3">
        <v>80.467661597920369</v>
      </c>
    </row>
    <row r="921" spans="1:10">
      <c r="A921">
        <v>3</v>
      </c>
      <c r="B921">
        <v>-91.724000000000004</v>
      </c>
      <c r="C921">
        <v>990</v>
      </c>
      <c r="D921">
        <v>200000</v>
      </c>
      <c r="E921">
        <v>90</v>
      </c>
      <c r="F921" s="3">
        <v>81.8727449399465</v>
      </c>
    </row>
    <row r="922" spans="1:10">
      <c r="A922">
        <v>4</v>
      </c>
      <c r="B922">
        <v>-91.611999999999995</v>
      </c>
      <c r="C922">
        <v>990</v>
      </c>
      <c r="D922">
        <v>200000</v>
      </c>
      <c r="E922">
        <v>71</v>
      </c>
      <c r="F922" s="3">
        <v>83.506523596331661</v>
      </c>
    </row>
    <row r="923" spans="1:10">
      <c r="A923">
        <v>5</v>
      </c>
      <c r="B923">
        <v>-91.5</v>
      </c>
      <c r="C923">
        <v>990</v>
      </c>
      <c r="D923">
        <v>200000</v>
      </c>
      <c r="E923">
        <v>87</v>
      </c>
      <c r="F923" s="3">
        <v>85.734221341753141</v>
      </c>
    </row>
    <row r="924" spans="1:10">
      <c r="A924">
        <v>6</v>
      </c>
      <c r="B924">
        <v>-91.394000000000005</v>
      </c>
      <c r="C924">
        <v>990</v>
      </c>
      <c r="D924">
        <v>200000</v>
      </c>
      <c r="E924">
        <v>105</v>
      </c>
      <c r="F924" s="3">
        <v>88.948007368462285</v>
      </c>
    </row>
    <row r="925" spans="1:10">
      <c r="A925">
        <v>7</v>
      </c>
      <c r="B925">
        <v>-91.281000000000006</v>
      </c>
      <c r="C925">
        <v>990</v>
      </c>
      <c r="D925">
        <v>200000</v>
      </c>
      <c r="E925">
        <v>115</v>
      </c>
      <c r="F925" s="3">
        <v>94.554710165084131</v>
      </c>
    </row>
    <row r="926" spans="1:10">
      <c r="A926">
        <v>8</v>
      </c>
      <c r="B926">
        <v>-91.165000000000006</v>
      </c>
      <c r="C926">
        <v>990</v>
      </c>
      <c r="D926">
        <v>200000</v>
      </c>
      <c r="E926">
        <v>117</v>
      </c>
      <c r="F926" s="3">
        <v>104.22140509090445</v>
      </c>
    </row>
    <row r="927" spans="1:10">
      <c r="A927">
        <v>9</v>
      </c>
      <c r="B927">
        <v>-91.049000000000007</v>
      </c>
      <c r="C927">
        <v>990</v>
      </c>
      <c r="D927">
        <v>200000</v>
      </c>
      <c r="E927">
        <v>122</v>
      </c>
      <c r="F927" s="3">
        <v>119.83315131721358</v>
      </c>
    </row>
    <row r="928" spans="1:10">
      <c r="A928">
        <v>10</v>
      </c>
      <c r="B928">
        <v>-90.933999999999997</v>
      </c>
      <c r="C928">
        <v>990</v>
      </c>
      <c r="D928">
        <v>200000</v>
      </c>
      <c r="E928">
        <v>141</v>
      </c>
      <c r="F928" s="3">
        <v>142.95895982383786</v>
      </c>
    </row>
    <row r="929" spans="1:6">
      <c r="A929">
        <v>11</v>
      </c>
      <c r="B929">
        <v>-90.823999999999998</v>
      </c>
      <c r="C929">
        <v>990</v>
      </c>
      <c r="D929">
        <v>200000</v>
      </c>
      <c r="E929">
        <v>159</v>
      </c>
      <c r="F929" s="3">
        <v>172.83573502910548</v>
      </c>
    </row>
    <row r="930" spans="1:6">
      <c r="A930">
        <v>12</v>
      </c>
      <c r="B930">
        <v>-90.709000000000003</v>
      </c>
      <c r="C930">
        <v>990</v>
      </c>
      <c r="D930">
        <v>200000</v>
      </c>
      <c r="E930">
        <v>210</v>
      </c>
      <c r="F930" s="3">
        <v>210.82121472847382</v>
      </c>
    </row>
    <row r="931" spans="1:6">
      <c r="A931">
        <v>13</v>
      </c>
      <c r="B931">
        <v>-90.594999999999999</v>
      </c>
      <c r="C931">
        <v>990</v>
      </c>
      <c r="D931">
        <v>200000</v>
      </c>
      <c r="E931">
        <v>248</v>
      </c>
      <c r="F931" s="3">
        <v>251.31771422937842</v>
      </c>
    </row>
    <row r="932" spans="1:6">
      <c r="A932">
        <v>14</v>
      </c>
      <c r="B932">
        <v>-90.486999999999995</v>
      </c>
      <c r="C932">
        <v>990</v>
      </c>
      <c r="D932">
        <v>200000</v>
      </c>
      <c r="E932">
        <v>266</v>
      </c>
      <c r="F932" s="3">
        <v>286.6243067110525</v>
      </c>
    </row>
    <row r="933" spans="1:6">
      <c r="A933">
        <v>15</v>
      </c>
      <c r="B933">
        <v>-90.372</v>
      </c>
      <c r="C933">
        <v>990</v>
      </c>
      <c r="D933">
        <v>200000</v>
      </c>
      <c r="E933">
        <v>330</v>
      </c>
      <c r="F933" s="3">
        <v>314.07817554630708</v>
      </c>
    </row>
    <row r="934" spans="1:6">
      <c r="A934">
        <v>16</v>
      </c>
      <c r="B934">
        <v>-90.256</v>
      </c>
      <c r="C934">
        <v>990</v>
      </c>
      <c r="D934">
        <v>200000</v>
      </c>
      <c r="E934">
        <v>348</v>
      </c>
      <c r="F934" s="3">
        <v>325.35300815656603</v>
      </c>
    </row>
    <row r="935" spans="1:6">
      <c r="A935">
        <v>17</v>
      </c>
      <c r="B935">
        <v>-90.14</v>
      </c>
      <c r="C935">
        <v>990</v>
      </c>
      <c r="D935">
        <v>200000</v>
      </c>
      <c r="E935">
        <v>343</v>
      </c>
      <c r="F935" s="3">
        <v>317.73100718719292</v>
      </c>
    </row>
    <row r="936" spans="1:6">
      <c r="A936">
        <v>18</v>
      </c>
      <c r="B936">
        <v>-90.025000000000006</v>
      </c>
      <c r="C936">
        <v>990</v>
      </c>
      <c r="D936">
        <v>200000</v>
      </c>
      <c r="E936">
        <v>285</v>
      </c>
      <c r="F936" s="3">
        <v>293.62681576124595</v>
      </c>
    </row>
    <row r="937" spans="1:6">
      <c r="A937">
        <v>19</v>
      </c>
      <c r="B937">
        <v>-89.918999999999997</v>
      </c>
      <c r="C937">
        <v>990</v>
      </c>
      <c r="D937">
        <v>200000</v>
      </c>
      <c r="E937">
        <v>248</v>
      </c>
      <c r="F937" s="3">
        <v>261.72262443795364</v>
      </c>
    </row>
    <row r="938" spans="1:6">
      <c r="A938">
        <v>20</v>
      </c>
      <c r="B938">
        <v>-89.805999999999997</v>
      </c>
      <c r="C938">
        <v>990</v>
      </c>
      <c r="D938">
        <v>200000</v>
      </c>
      <c r="E938">
        <v>206</v>
      </c>
      <c r="F938" s="3">
        <v>224.03381961495853</v>
      </c>
    </row>
    <row r="939" spans="1:6">
      <c r="A939">
        <v>21</v>
      </c>
      <c r="B939">
        <v>-89.691000000000003</v>
      </c>
      <c r="C939">
        <v>990</v>
      </c>
      <c r="D939">
        <v>200000</v>
      </c>
      <c r="E939">
        <v>188</v>
      </c>
      <c r="F939" s="3">
        <v>188.06255263059205</v>
      </c>
    </row>
    <row r="940" spans="1:6">
      <c r="A940">
        <v>22</v>
      </c>
      <c r="B940">
        <v>-89.576999999999998</v>
      </c>
      <c r="C940">
        <v>990</v>
      </c>
      <c r="D940">
        <v>200000</v>
      </c>
      <c r="E940">
        <v>172</v>
      </c>
      <c r="F940" s="3">
        <v>158.99116846304733</v>
      </c>
    </row>
    <row r="941" spans="1:6">
      <c r="A941">
        <v>23</v>
      </c>
      <c r="B941">
        <v>-89.457999999999998</v>
      </c>
      <c r="C941">
        <v>990</v>
      </c>
      <c r="D941">
        <v>200000</v>
      </c>
      <c r="E941">
        <v>134</v>
      </c>
      <c r="F941" s="3">
        <v>137.30524812094123</v>
      </c>
    </row>
    <row r="942" spans="1:6">
      <c r="A942">
        <v>24</v>
      </c>
      <c r="B942">
        <v>-89.341999999999999</v>
      </c>
      <c r="C942">
        <v>990</v>
      </c>
      <c r="D942">
        <v>200000</v>
      </c>
      <c r="E942">
        <v>131</v>
      </c>
      <c r="F942" s="3">
        <v>124.05513349075873</v>
      </c>
    </row>
    <row r="943" spans="1:6">
      <c r="A943">
        <v>25</v>
      </c>
      <c r="B943">
        <v>-89.234999999999999</v>
      </c>
      <c r="C943">
        <v>990</v>
      </c>
      <c r="D943">
        <v>200000</v>
      </c>
      <c r="E943">
        <v>119</v>
      </c>
      <c r="F943" s="3">
        <v>117.18619155685013</v>
      </c>
    </row>
    <row r="944" spans="1:6">
      <c r="A944">
        <v>26</v>
      </c>
      <c r="B944">
        <v>-89.13</v>
      </c>
      <c r="C944">
        <v>990</v>
      </c>
      <c r="D944">
        <v>200000</v>
      </c>
      <c r="E944">
        <v>124</v>
      </c>
      <c r="F944" s="3">
        <v>113.86699794744203</v>
      </c>
    </row>
    <row r="945" spans="1:6">
      <c r="A945">
        <v>27</v>
      </c>
      <c r="B945">
        <v>-89.016000000000005</v>
      </c>
      <c r="C945">
        <v>990</v>
      </c>
      <c r="D945">
        <v>200000</v>
      </c>
      <c r="E945">
        <v>128</v>
      </c>
      <c r="F945" s="3">
        <v>112.62240992152414</v>
      </c>
    </row>
    <row r="946" spans="1:6">
      <c r="A946">
        <v>28</v>
      </c>
      <c r="B946">
        <v>-88.896000000000001</v>
      </c>
      <c r="C946">
        <v>990</v>
      </c>
      <c r="D946">
        <v>200000</v>
      </c>
      <c r="E946">
        <v>109</v>
      </c>
      <c r="F946" s="3">
        <v>112.75417908548935</v>
      </c>
    </row>
    <row r="947" spans="1:6">
      <c r="A947">
        <v>29</v>
      </c>
      <c r="B947">
        <v>-88.790999999999997</v>
      </c>
      <c r="C947">
        <v>990</v>
      </c>
      <c r="D947">
        <v>200000</v>
      </c>
      <c r="E947">
        <v>109</v>
      </c>
      <c r="F947" s="3">
        <v>113.46138733410903</v>
      </c>
    </row>
    <row r="948" spans="1:6">
      <c r="A948">
        <v>30</v>
      </c>
      <c r="B948">
        <v>-88.671999999999997</v>
      </c>
      <c r="C948">
        <v>990</v>
      </c>
      <c r="D948">
        <v>200000</v>
      </c>
      <c r="E948">
        <v>100</v>
      </c>
      <c r="F948" s="3">
        <v>114.55501355967752</v>
      </c>
    </row>
    <row r="949" spans="1:6">
      <c r="A949">
        <v>31</v>
      </c>
      <c r="B949">
        <v>-88.56</v>
      </c>
      <c r="C949">
        <v>990</v>
      </c>
      <c r="D949">
        <v>200000</v>
      </c>
      <c r="E949">
        <v>111</v>
      </c>
      <c r="F949" s="3">
        <v>115.70004011021378</v>
      </c>
    </row>
    <row r="950" spans="1:6">
      <c r="A950">
        <v>32</v>
      </c>
      <c r="B950">
        <v>-88.451999999999998</v>
      </c>
      <c r="C950">
        <v>990</v>
      </c>
      <c r="D950">
        <v>200000</v>
      </c>
      <c r="E950">
        <v>117</v>
      </c>
      <c r="F950" s="3">
        <v>116.84298394524967</v>
      </c>
    </row>
    <row r="951" spans="1:6">
      <c r="A951" t="s">
        <v>0</v>
      </c>
    </row>
    <row r="952" spans="1:6">
      <c r="A952" t="s">
        <v>0</v>
      </c>
    </row>
    <row r="953" spans="1:6">
      <c r="A953" t="s">
        <v>0</v>
      </c>
    </row>
    <row r="954" spans="1:6">
      <c r="A954" t="s">
        <v>0</v>
      </c>
    </row>
    <row r="955" spans="1:6">
      <c r="A955" t="s">
        <v>93</v>
      </c>
    </row>
    <row r="956" spans="1:6">
      <c r="A956" t="s">
        <v>2</v>
      </c>
    </row>
    <row r="957" spans="1:6">
      <c r="A957" t="s">
        <v>3</v>
      </c>
    </row>
    <row r="958" spans="1:6">
      <c r="A958" t="s">
        <v>4</v>
      </c>
    </row>
    <row r="959" spans="1:6">
      <c r="A959" t="s">
        <v>5</v>
      </c>
    </row>
    <row r="960" spans="1:6">
      <c r="A960" t="s">
        <v>94</v>
      </c>
    </row>
    <row r="961" spans="1:10">
      <c r="A961" t="s">
        <v>7</v>
      </c>
    </row>
    <row r="962" spans="1:10">
      <c r="A962" t="s">
        <v>8</v>
      </c>
    </row>
    <row r="963" spans="1:10">
      <c r="A963" t="s">
        <v>9</v>
      </c>
    </row>
    <row r="964" spans="1:10">
      <c r="A964" t="s">
        <v>10</v>
      </c>
    </row>
    <row r="965" spans="1:10">
      <c r="A965" t="s">
        <v>11</v>
      </c>
    </row>
    <row r="966" spans="1:10">
      <c r="A966" t="s">
        <v>0</v>
      </c>
    </row>
    <row r="967" spans="1:10">
      <c r="A967" t="s">
        <v>0</v>
      </c>
    </row>
    <row r="968" spans="1:10">
      <c r="A968" t="s">
        <v>38</v>
      </c>
      <c r="B968" t="s">
        <v>17</v>
      </c>
      <c r="C968" t="s">
        <v>20</v>
      </c>
      <c r="D968" t="s">
        <v>37</v>
      </c>
      <c r="E968" t="s">
        <v>36</v>
      </c>
      <c r="F968" t="s">
        <v>114</v>
      </c>
    </row>
    <row r="969" spans="1:10">
      <c r="A969">
        <v>1</v>
      </c>
      <c r="B969">
        <v>-91.947999999999993</v>
      </c>
      <c r="C969">
        <v>988</v>
      </c>
      <c r="D969">
        <v>200000</v>
      </c>
      <c r="E969">
        <v>59</v>
      </c>
      <c r="F969" s="3">
        <v>77.649720111649685</v>
      </c>
      <c r="J969" t="s">
        <v>144</v>
      </c>
    </row>
    <row r="970" spans="1:10">
      <c r="A970">
        <v>2</v>
      </c>
      <c r="B970">
        <v>-91.838999999999999</v>
      </c>
      <c r="C970">
        <v>988</v>
      </c>
      <c r="D970">
        <v>200000</v>
      </c>
      <c r="E970">
        <v>84</v>
      </c>
      <c r="F970" s="3">
        <v>78.687014334664312</v>
      </c>
    </row>
    <row r="971" spans="1:10">
      <c r="A971">
        <v>3</v>
      </c>
      <c r="B971">
        <v>-91.724000000000004</v>
      </c>
      <c r="C971">
        <v>988</v>
      </c>
      <c r="D971">
        <v>200000</v>
      </c>
      <c r="E971">
        <v>79</v>
      </c>
      <c r="F971" s="3">
        <v>79.790435594124531</v>
      </c>
    </row>
    <row r="972" spans="1:10">
      <c r="A972">
        <v>4</v>
      </c>
      <c r="B972">
        <v>-91.611999999999995</v>
      </c>
      <c r="C972">
        <v>988</v>
      </c>
      <c r="D972">
        <v>200000</v>
      </c>
      <c r="E972">
        <v>76</v>
      </c>
      <c r="F972" s="3">
        <v>80.900660244910313</v>
      </c>
    </row>
    <row r="973" spans="1:10">
      <c r="A973">
        <v>5</v>
      </c>
      <c r="B973">
        <v>-91.5</v>
      </c>
      <c r="C973">
        <v>988</v>
      </c>
      <c r="D973">
        <v>200000</v>
      </c>
      <c r="E973">
        <v>84</v>
      </c>
      <c r="F973" s="3">
        <v>82.134999770008065</v>
      </c>
    </row>
    <row r="974" spans="1:10">
      <c r="A974">
        <v>6</v>
      </c>
      <c r="B974">
        <v>-91.394000000000005</v>
      </c>
      <c r="C974">
        <v>988</v>
      </c>
      <c r="D974">
        <v>200000</v>
      </c>
      <c r="E974">
        <v>94</v>
      </c>
      <c r="F974" s="3">
        <v>83.646882314672297</v>
      </c>
    </row>
    <row r="975" spans="1:10">
      <c r="A975">
        <v>7</v>
      </c>
      <c r="B975">
        <v>-91.281000000000006</v>
      </c>
      <c r="C975">
        <v>988</v>
      </c>
      <c r="D975">
        <v>200000</v>
      </c>
      <c r="E975">
        <v>85</v>
      </c>
      <c r="F975" s="3">
        <v>86.240332631396626</v>
      </c>
    </row>
    <row r="976" spans="1:10">
      <c r="A976">
        <v>8</v>
      </c>
      <c r="B976">
        <v>-91.165000000000006</v>
      </c>
      <c r="C976">
        <v>988</v>
      </c>
      <c r="D976">
        <v>200000</v>
      </c>
      <c r="E976">
        <v>99</v>
      </c>
      <c r="F976" s="3">
        <v>91.387537119217384</v>
      </c>
    </row>
    <row r="977" spans="1:6">
      <c r="A977">
        <v>9</v>
      </c>
      <c r="B977">
        <v>-91.049000000000007</v>
      </c>
      <c r="C977">
        <v>988</v>
      </c>
      <c r="D977">
        <v>200000</v>
      </c>
      <c r="E977">
        <v>126</v>
      </c>
      <c r="F977" s="3">
        <v>101.736569245729</v>
      </c>
    </row>
    <row r="978" spans="1:6">
      <c r="A978">
        <v>10</v>
      </c>
      <c r="B978">
        <v>-90.933999999999997</v>
      </c>
      <c r="C978">
        <v>988</v>
      </c>
      <c r="D978">
        <v>200000</v>
      </c>
      <c r="E978">
        <v>123</v>
      </c>
      <c r="F978" s="3">
        <v>120.96959213732944</v>
      </c>
    </row>
    <row r="979" spans="1:6">
      <c r="A979">
        <v>11</v>
      </c>
      <c r="B979">
        <v>-90.823999999999998</v>
      </c>
      <c r="C979">
        <v>988</v>
      </c>
      <c r="D979">
        <v>200000</v>
      </c>
      <c r="E979">
        <v>166</v>
      </c>
      <c r="F979" s="3">
        <v>151.3150185410714</v>
      </c>
    </row>
    <row r="980" spans="1:6">
      <c r="A980">
        <v>12</v>
      </c>
      <c r="B980">
        <v>-90.709000000000003</v>
      </c>
      <c r="C980">
        <v>988</v>
      </c>
      <c r="D980">
        <v>200000</v>
      </c>
      <c r="E980">
        <v>189</v>
      </c>
      <c r="F980" s="3">
        <v>197.00084842689364</v>
      </c>
    </row>
    <row r="981" spans="1:6">
      <c r="A981">
        <v>13</v>
      </c>
      <c r="B981">
        <v>-90.594999999999999</v>
      </c>
      <c r="C981">
        <v>988</v>
      </c>
      <c r="D981">
        <v>200000</v>
      </c>
      <c r="E981">
        <v>239</v>
      </c>
      <c r="F981" s="3">
        <v>252.71230253283576</v>
      </c>
    </row>
    <row r="982" spans="1:6">
      <c r="A982">
        <v>14</v>
      </c>
      <c r="B982">
        <v>-90.486999999999995</v>
      </c>
      <c r="C982">
        <v>988</v>
      </c>
      <c r="D982">
        <v>200000</v>
      </c>
      <c r="E982">
        <v>291</v>
      </c>
      <c r="F982" s="3">
        <v>305.90071306697132</v>
      </c>
    </row>
    <row r="983" spans="1:6">
      <c r="A983">
        <v>15</v>
      </c>
      <c r="B983">
        <v>-90.372</v>
      </c>
      <c r="C983">
        <v>988</v>
      </c>
      <c r="D983">
        <v>200000</v>
      </c>
      <c r="E983">
        <v>350</v>
      </c>
      <c r="F983" s="3">
        <v>349.01950891657003</v>
      </c>
    </row>
    <row r="984" spans="1:6">
      <c r="A984">
        <v>16</v>
      </c>
      <c r="B984">
        <v>-90.256</v>
      </c>
      <c r="C984">
        <v>988</v>
      </c>
      <c r="D984">
        <v>200000</v>
      </c>
      <c r="E984">
        <v>367</v>
      </c>
      <c r="F984" s="3">
        <v>365.27217225691135</v>
      </c>
    </row>
    <row r="985" spans="1:6">
      <c r="A985">
        <v>17</v>
      </c>
      <c r="B985">
        <v>-90.14</v>
      </c>
      <c r="C985">
        <v>988</v>
      </c>
      <c r="D985">
        <v>200000</v>
      </c>
      <c r="E985">
        <v>369</v>
      </c>
      <c r="F985" s="3">
        <v>348.95723319262487</v>
      </c>
    </row>
    <row r="986" spans="1:6">
      <c r="A986">
        <v>18</v>
      </c>
      <c r="B986">
        <v>-90.025000000000006</v>
      </c>
      <c r="C986">
        <v>988</v>
      </c>
      <c r="D986">
        <v>200000</v>
      </c>
      <c r="E986">
        <v>315</v>
      </c>
      <c r="F986" s="3">
        <v>306.53257152074269</v>
      </c>
    </row>
    <row r="987" spans="1:6">
      <c r="A987">
        <v>19</v>
      </c>
      <c r="B987">
        <v>-89.918999999999997</v>
      </c>
      <c r="C987">
        <v>988</v>
      </c>
      <c r="D987">
        <v>200000</v>
      </c>
      <c r="E987">
        <v>276</v>
      </c>
      <c r="F987" s="3">
        <v>255.97599210182318</v>
      </c>
    </row>
    <row r="988" spans="1:6">
      <c r="A988">
        <v>20</v>
      </c>
      <c r="B988">
        <v>-89.805999999999997</v>
      </c>
      <c r="C988">
        <v>988</v>
      </c>
      <c r="D988">
        <v>200000</v>
      </c>
      <c r="E988">
        <v>173</v>
      </c>
      <c r="F988" s="3">
        <v>203.22485262682599</v>
      </c>
    </row>
    <row r="989" spans="1:6">
      <c r="A989">
        <v>21</v>
      </c>
      <c r="B989">
        <v>-89.691000000000003</v>
      </c>
      <c r="C989">
        <v>988</v>
      </c>
      <c r="D989">
        <v>200000</v>
      </c>
      <c r="E989">
        <v>171</v>
      </c>
      <c r="F989" s="3">
        <v>160.35140472250256</v>
      </c>
    </row>
    <row r="990" spans="1:6">
      <c r="A990">
        <v>22</v>
      </c>
      <c r="B990">
        <v>-89.576999999999998</v>
      </c>
      <c r="C990">
        <v>988</v>
      </c>
      <c r="D990">
        <v>200000</v>
      </c>
      <c r="E990">
        <v>116</v>
      </c>
      <c r="F990" s="3">
        <v>131.95163312757813</v>
      </c>
    </row>
    <row r="991" spans="1:6">
      <c r="A991">
        <v>23</v>
      </c>
      <c r="B991">
        <v>-89.457999999999998</v>
      </c>
      <c r="C991">
        <v>988</v>
      </c>
      <c r="D991">
        <v>200000</v>
      </c>
      <c r="E991">
        <v>114</v>
      </c>
      <c r="F991" s="3">
        <v>115.40002007502166</v>
      </c>
    </row>
    <row r="992" spans="1:6">
      <c r="A992">
        <v>24</v>
      </c>
      <c r="B992">
        <v>-89.341999999999999</v>
      </c>
      <c r="C992">
        <v>988</v>
      </c>
      <c r="D992">
        <v>200000</v>
      </c>
      <c r="E992">
        <v>144</v>
      </c>
      <c r="F992" s="3">
        <v>108.03160352743639</v>
      </c>
    </row>
    <row r="993" spans="1:6">
      <c r="A993">
        <v>25</v>
      </c>
      <c r="B993">
        <v>-89.234999999999999</v>
      </c>
      <c r="C993">
        <v>988</v>
      </c>
      <c r="D993">
        <v>200000</v>
      </c>
      <c r="E993">
        <v>101</v>
      </c>
      <c r="F993" s="3">
        <v>105.5776894879898</v>
      </c>
    </row>
    <row r="994" spans="1:6">
      <c r="A994">
        <v>26</v>
      </c>
      <c r="B994">
        <v>-89.13</v>
      </c>
      <c r="C994">
        <v>988</v>
      </c>
      <c r="D994">
        <v>200000</v>
      </c>
      <c r="E994">
        <v>95</v>
      </c>
      <c r="F994" s="3">
        <v>105.17289332704895</v>
      </c>
    </row>
    <row r="995" spans="1:6">
      <c r="A995">
        <v>27</v>
      </c>
      <c r="B995">
        <v>-89.016000000000005</v>
      </c>
      <c r="C995">
        <v>988</v>
      </c>
      <c r="D995">
        <v>200000</v>
      </c>
      <c r="E995">
        <v>115</v>
      </c>
      <c r="F995" s="3">
        <v>105.71002619637616</v>
      </c>
    </row>
    <row r="996" spans="1:6">
      <c r="A996">
        <v>28</v>
      </c>
      <c r="B996">
        <v>-88.896000000000001</v>
      </c>
      <c r="C996">
        <v>988</v>
      </c>
      <c r="D996">
        <v>200000</v>
      </c>
      <c r="E996">
        <v>118</v>
      </c>
      <c r="F996" s="3">
        <v>106.6810410374665</v>
      </c>
    </row>
    <row r="997" spans="1:6">
      <c r="A997">
        <v>29</v>
      </c>
      <c r="B997">
        <v>-88.790999999999997</v>
      </c>
      <c r="C997">
        <v>988</v>
      </c>
      <c r="D997">
        <v>200000</v>
      </c>
      <c r="E997">
        <v>113</v>
      </c>
      <c r="F997" s="3">
        <v>107.63900284839643</v>
      </c>
    </row>
    <row r="998" spans="1:6">
      <c r="A998">
        <v>30</v>
      </c>
      <c r="B998">
        <v>-88.671999999999997</v>
      </c>
      <c r="C998">
        <v>988</v>
      </c>
      <c r="D998">
        <v>200000</v>
      </c>
      <c r="E998">
        <v>113</v>
      </c>
      <c r="F998" s="3">
        <v>108.75809775361722</v>
      </c>
    </row>
    <row r="999" spans="1:6">
      <c r="A999">
        <v>31</v>
      </c>
      <c r="B999">
        <v>-88.56</v>
      </c>
      <c r="C999">
        <v>988</v>
      </c>
      <c r="D999">
        <v>200000</v>
      </c>
      <c r="E999">
        <v>90</v>
      </c>
      <c r="F999" s="3">
        <v>109.81951988687202</v>
      </c>
    </row>
    <row r="1000" spans="1:6">
      <c r="A1000">
        <v>32</v>
      </c>
      <c r="B1000">
        <v>-88.451999999999998</v>
      </c>
      <c r="C1000">
        <v>988</v>
      </c>
      <c r="D1000">
        <v>200000</v>
      </c>
      <c r="E1000">
        <v>105</v>
      </c>
      <c r="F1000" s="3">
        <v>110.84462614224707</v>
      </c>
    </row>
    <row r="1001" spans="1:6">
      <c r="A1001" t="s">
        <v>0</v>
      </c>
    </row>
    <row r="1002" spans="1:6">
      <c r="A1002" t="s">
        <v>0</v>
      </c>
    </row>
    <row r="1003" spans="1:6">
      <c r="A1003" t="s">
        <v>0</v>
      </c>
    </row>
    <row r="1004" spans="1:6">
      <c r="A1004" t="s">
        <v>0</v>
      </c>
    </row>
    <row r="1005" spans="1:6">
      <c r="A1005" t="s">
        <v>95</v>
      </c>
    </row>
    <row r="1006" spans="1:6">
      <c r="A1006" t="s">
        <v>2</v>
      </c>
    </row>
    <row r="1007" spans="1:6">
      <c r="A1007" t="s">
        <v>3</v>
      </c>
    </row>
    <row r="1008" spans="1:6">
      <c r="A1008" t="s">
        <v>4</v>
      </c>
    </row>
    <row r="1009" spans="1:10">
      <c r="A1009" t="s">
        <v>5</v>
      </c>
    </row>
    <row r="1010" spans="1:10">
      <c r="A1010" t="s">
        <v>96</v>
      </c>
    </row>
    <row r="1011" spans="1:10">
      <c r="A1011" t="s">
        <v>7</v>
      </c>
    </row>
    <row r="1012" spans="1:10">
      <c r="A1012" t="s">
        <v>8</v>
      </c>
    </row>
    <row r="1013" spans="1:10">
      <c r="A1013" t="s">
        <v>9</v>
      </c>
    </row>
    <row r="1014" spans="1:10">
      <c r="A1014" t="s">
        <v>10</v>
      </c>
    </row>
    <row r="1015" spans="1:10">
      <c r="A1015" t="s">
        <v>11</v>
      </c>
    </row>
    <row r="1016" spans="1:10">
      <c r="A1016" t="s">
        <v>0</v>
      </c>
    </row>
    <row r="1017" spans="1:10">
      <c r="A1017" t="s">
        <v>0</v>
      </c>
    </row>
    <row r="1018" spans="1:10">
      <c r="A1018" t="s">
        <v>38</v>
      </c>
      <c r="B1018" t="s">
        <v>17</v>
      </c>
      <c r="C1018" t="s">
        <v>20</v>
      </c>
      <c r="D1018" t="s">
        <v>37</v>
      </c>
      <c r="E1018" t="s">
        <v>36</v>
      </c>
      <c r="F1018" t="s">
        <v>114</v>
      </c>
    </row>
    <row r="1019" spans="1:10">
      <c r="A1019">
        <v>1</v>
      </c>
      <c r="B1019">
        <v>-91.947999999999993</v>
      </c>
      <c r="C1019">
        <v>991</v>
      </c>
      <c r="D1019">
        <v>200000</v>
      </c>
      <c r="E1019">
        <v>82</v>
      </c>
      <c r="F1019" s="3">
        <v>80.099392417521557</v>
      </c>
      <c r="J1019" t="s">
        <v>145</v>
      </c>
    </row>
    <row r="1020" spans="1:10">
      <c r="A1020">
        <v>2</v>
      </c>
      <c r="B1020">
        <v>-91.838999999999999</v>
      </c>
      <c r="C1020">
        <v>991</v>
      </c>
      <c r="D1020">
        <v>200000</v>
      </c>
      <c r="E1020">
        <v>73</v>
      </c>
      <c r="F1020" s="3">
        <v>80.91800058757201</v>
      </c>
    </row>
    <row r="1021" spans="1:10">
      <c r="A1021">
        <v>3</v>
      </c>
      <c r="B1021">
        <v>-91.724000000000004</v>
      </c>
      <c r="C1021">
        <v>991</v>
      </c>
      <c r="D1021">
        <v>200000</v>
      </c>
      <c r="E1021">
        <v>71</v>
      </c>
      <c r="F1021" s="3">
        <v>81.795472606523575</v>
      </c>
    </row>
    <row r="1022" spans="1:10">
      <c r="A1022">
        <v>4</v>
      </c>
      <c r="B1022">
        <v>-91.611999999999995</v>
      </c>
      <c r="C1022">
        <v>991</v>
      </c>
      <c r="D1022">
        <v>200000</v>
      </c>
      <c r="E1022">
        <v>71</v>
      </c>
      <c r="F1022" s="3">
        <v>82.70022551928524</v>
      </c>
    </row>
    <row r="1023" spans="1:10">
      <c r="A1023">
        <v>5</v>
      </c>
      <c r="B1023">
        <v>-91.5</v>
      </c>
      <c r="C1023">
        <v>991</v>
      </c>
      <c r="D1023">
        <v>200000</v>
      </c>
      <c r="E1023">
        <v>90</v>
      </c>
      <c r="F1023" s="3">
        <v>83.767418429293983</v>
      </c>
    </row>
    <row r="1024" spans="1:10">
      <c r="A1024">
        <v>6</v>
      </c>
      <c r="B1024">
        <v>-91.394000000000005</v>
      </c>
      <c r="C1024">
        <v>991</v>
      </c>
      <c r="D1024">
        <v>200000</v>
      </c>
      <c r="E1024">
        <v>96</v>
      </c>
      <c r="F1024" s="3">
        <v>85.198713247895455</v>
      </c>
    </row>
    <row r="1025" spans="1:6">
      <c r="A1025">
        <v>7</v>
      </c>
      <c r="B1025">
        <v>-91.281000000000006</v>
      </c>
      <c r="C1025">
        <v>991</v>
      </c>
      <c r="D1025">
        <v>200000</v>
      </c>
      <c r="E1025">
        <v>84</v>
      </c>
      <c r="F1025" s="3">
        <v>87.857903930443939</v>
      </c>
    </row>
    <row r="1026" spans="1:6">
      <c r="A1026">
        <v>8</v>
      </c>
      <c r="B1026">
        <v>-91.165000000000006</v>
      </c>
      <c r="C1026">
        <v>991</v>
      </c>
      <c r="D1026">
        <v>200000</v>
      </c>
      <c r="E1026">
        <v>116</v>
      </c>
      <c r="F1026" s="3">
        <v>93.304907661113262</v>
      </c>
    </row>
    <row r="1027" spans="1:6">
      <c r="A1027">
        <v>9</v>
      </c>
      <c r="B1027">
        <v>-91.049000000000007</v>
      </c>
      <c r="C1027">
        <v>991</v>
      </c>
      <c r="D1027">
        <v>200000</v>
      </c>
      <c r="E1027">
        <v>127</v>
      </c>
      <c r="F1027" s="3">
        <v>104.17240796092206</v>
      </c>
    </row>
    <row r="1028" spans="1:6">
      <c r="A1028">
        <v>10</v>
      </c>
      <c r="B1028">
        <v>-90.933999999999997</v>
      </c>
      <c r="C1028">
        <v>991</v>
      </c>
      <c r="D1028">
        <v>200000</v>
      </c>
      <c r="E1028">
        <v>121</v>
      </c>
      <c r="F1028" s="3">
        <v>123.9207027983653</v>
      </c>
    </row>
    <row r="1029" spans="1:6">
      <c r="A1029">
        <v>11</v>
      </c>
      <c r="B1029">
        <v>-90.823999999999998</v>
      </c>
      <c r="C1029">
        <v>991</v>
      </c>
      <c r="D1029">
        <v>200000</v>
      </c>
      <c r="E1029">
        <v>159</v>
      </c>
      <c r="F1029" s="3">
        <v>154.37012945581432</v>
      </c>
    </row>
    <row r="1030" spans="1:6">
      <c r="A1030">
        <v>12</v>
      </c>
      <c r="B1030">
        <v>-90.709000000000003</v>
      </c>
      <c r="C1030">
        <v>991</v>
      </c>
      <c r="D1030">
        <v>200000</v>
      </c>
      <c r="E1030">
        <v>174</v>
      </c>
      <c r="F1030" s="3">
        <v>199.35932614578553</v>
      </c>
    </row>
    <row r="1031" spans="1:6">
      <c r="A1031">
        <v>13</v>
      </c>
      <c r="B1031">
        <v>-90.594999999999999</v>
      </c>
      <c r="C1031">
        <v>991</v>
      </c>
      <c r="D1031">
        <v>200000</v>
      </c>
      <c r="E1031">
        <v>257</v>
      </c>
      <c r="F1031" s="3">
        <v>253.58077743716669</v>
      </c>
    </row>
    <row r="1032" spans="1:6">
      <c r="A1032">
        <v>14</v>
      </c>
      <c r="B1032">
        <v>-90.486999999999995</v>
      </c>
      <c r="C1032">
        <v>991</v>
      </c>
      <c r="D1032">
        <v>200000</v>
      </c>
      <c r="E1032">
        <v>303</v>
      </c>
      <c r="F1032" s="3">
        <v>305.26667512211066</v>
      </c>
    </row>
    <row r="1033" spans="1:6">
      <c r="A1033">
        <v>15</v>
      </c>
      <c r="B1033">
        <v>-90.372</v>
      </c>
      <c r="C1033">
        <v>991</v>
      </c>
      <c r="D1033">
        <v>200000</v>
      </c>
      <c r="E1033">
        <v>377</v>
      </c>
      <c r="F1033" s="3">
        <v>347.83830045015486</v>
      </c>
    </row>
    <row r="1034" spans="1:6">
      <c r="A1034">
        <v>16</v>
      </c>
      <c r="B1034">
        <v>-90.256</v>
      </c>
      <c r="C1034">
        <v>991</v>
      </c>
      <c r="D1034">
        <v>200000</v>
      </c>
      <c r="E1034">
        <v>344</v>
      </c>
      <c r="F1034" s="3">
        <v>365.52820300660346</v>
      </c>
    </row>
    <row r="1035" spans="1:6">
      <c r="A1035">
        <v>17</v>
      </c>
      <c r="B1035">
        <v>-90.14</v>
      </c>
      <c r="C1035">
        <v>991</v>
      </c>
      <c r="D1035">
        <v>200000</v>
      </c>
      <c r="E1035">
        <v>356</v>
      </c>
      <c r="F1035" s="3">
        <v>352.41111097892411</v>
      </c>
    </row>
    <row r="1036" spans="1:6">
      <c r="A1036">
        <v>18</v>
      </c>
      <c r="B1036">
        <v>-90.025000000000006</v>
      </c>
      <c r="C1036">
        <v>991</v>
      </c>
      <c r="D1036">
        <v>200000</v>
      </c>
      <c r="E1036">
        <v>337</v>
      </c>
      <c r="F1036" s="3">
        <v>313.47761866591145</v>
      </c>
    </row>
    <row r="1037" spans="1:6">
      <c r="A1037">
        <v>19</v>
      </c>
      <c r="B1037">
        <v>-89.918999999999997</v>
      </c>
      <c r="C1037">
        <v>991</v>
      </c>
      <c r="D1037">
        <v>200000</v>
      </c>
      <c r="E1037">
        <v>259</v>
      </c>
      <c r="F1037" s="3">
        <v>264.95737872199186</v>
      </c>
    </row>
    <row r="1038" spans="1:6">
      <c r="A1038">
        <v>20</v>
      </c>
      <c r="B1038">
        <v>-89.805999999999997</v>
      </c>
      <c r="C1038">
        <v>991</v>
      </c>
      <c r="D1038">
        <v>200000</v>
      </c>
      <c r="E1038">
        <v>202</v>
      </c>
      <c r="F1038" s="3">
        <v>212.28548803596277</v>
      </c>
    </row>
    <row r="1039" spans="1:6">
      <c r="A1039">
        <v>21</v>
      </c>
      <c r="B1039">
        <v>-89.691000000000003</v>
      </c>
      <c r="C1039">
        <v>991</v>
      </c>
      <c r="D1039">
        <v>200000</v>
      </c>
      <c r="E1039">
        <v>166</v>
      </c>
      <c r="F1039" s="3">
        <v>167.51204833770166</v>
      </c>
    </row>
    <row r="1040" spans="1:6">
      <c r="A1040">
        <v>22</v>
      </c>
      <c r="B1040">
        <v>-89.576999999999998</v>
      </c>
      <c r="C1040">
        <v>991</v>
      </c>
      <c r="D1040">
        <v>200000</v>
      </c>
      <c r="E1040">
        <v>130</v>
      </c>
      <c r="F1040" s="3">
        <v>136.2521474662264</v>
      </c>
    </row>
    <row r="1041" spans="1:6">
      <c r="A1041">
        <v>23</v>
      </c>
      <c r="B1041">
        <v>-89.457999999999998</v>
      </c>
      <c r="C1041">
        <v>991</v>
      </c>
      <c r="D1041">
        <v>200000</v>
      </c>
      <c r="E1041">
        <v>117</v>
      </c>
      <c r="F1041" s="3">
        <v>116.79458857931178</v>
      </c>
    </row>
    <row r="1042" spans="1:6">
      <c r="A1042">
        <v>24</v>
      </c>
      <c r="B1042">
        <v>-89.341999999999999</v>
      </c>
      <c r="C1042">
        <v>991</v>
      </c>
      <c r="D1042">
        <v>200000</v>
      </c>
      <c r="E1042">
        <v>126</v>
      </c>
      <c r="F1042" s="3">
        <v>107.28594541101937</v>
      </c>
    </row>
    <row r="1043" spans="1:6">
      <c r="A1043">
        <v>25</v>
      </c>
      <c r="B1043">
        <v>-89.234999999999999</v>
      </c>
      <c r="C1043">
        <v>991</v>
      </c>
      <c r="D1043">
        <v>200000</v>
      </c>
      <c r="E1043">
        <v>115</v>
      </c>
      <c r="F1043" s="3">
        <v>103.54300296189902</v>
      </c>
    </row>
    <row r="1044" spans="1:6">
      <c r="A1044">
        <v>26</v>
      </c>
      <c r="B1044">
        <v>-89.13</v>
      </c>
      <c r="C1044">
        <v>991</v>
      </c>
      <c r="D1044">
        <v>200000</v>
      </c>
      <c r="E1044">
        <v>105</v>
      </c>
      <c r="F1044" s="3">
        <v>102.36183039155195</v>
      </c>
    </row>
    <row r="1045" spans="1:6">
      <c r="A1045">
        <v>27</v>
      </c>
      <c r="B1045">
        <v>-89.016000000000005</v>
      </c>
      <c r="C1045">
        <v>991</v>
      </c>
      <c r="D1045">
        <v>200000</v>
      </c>
      <c r="E1045">
        <v>104</v>
      </c>
      <c r="F1045" s="3">
        <v>102.38861966762013</v>
      </c>
    </row>
    <row r="1046" spans="1:6">
      <c r="A1046">
        <v>28</v>
      </c>
      <c r="B1046">
        <v>-88.896000000000001</v>
      </c>
      <c r="C1046">
        <v>991</v>
      </c>
      <c r="D1046">
        <v>200000</v>
      </c>
      <c r="E1046">
        <v>100</v>
      </c>
      <c r="F1046" s="3">
        <v>103.00708958659071</v>
      </c>
    </row>
    <row r="1047" spans="1:6">
      <c r="A1047">
        <v>29</v>
      </c>
      <c r="B1047">
        <v>-88.790999999999997</v>
      </c>
      <c r="C1047">
        <v>991</v>
      </c>
      <c r="D1047">
        <v>200000</v>
      </c>
      <c r="E1047">
        <v>96</v>
      </c>
      <c r="F1047" s="3">
        <v>103.72087039659334</v>
      </c>
    </row>
    <row r="1048" spans="1:6">
      <c r="A1048">
        <v>30</v>
      </c>
      <c r="B1048">
        <v>-88.671999999999997</v>
      </c>
      <c r="C1048">
        <v>991</v>
      </c>
      <c r="D1048">
        <v>200000</v>
      </c>
      <c r="E1048">
        <v>108</v>
      </c>
      <c r="F1048" s="3">
        <v>104.58856092095053</v>
      </c>
    </row>
    <row r="1049" spans="1:6">
      <c r="A1049">
        <v>31</v>
      </c>
      <c r="B1049">
        <v>-88.56</v>
      </c>
      <c r="C1049">
        <v>991</v>
      </c>
      <c r="D1049">
        <v>200000</v>
      </c>
      <c r="E1049">
        <v>102</v>
      </c>
      <c r="F1049" s="3">
        <v>105.421062036712</v>
      </c>
    </row>
    <row r="1050" spans="1:6">
      <c r="A1050">
        <v>32</v>
      </c>
      <c r="B1050">
        <v>-88.451999999999998</v>
      </c>
      <c r="C1050">
        <v>991</v>
      </c>
      <c r="D1050">
        <v>200000</v>
      </c>
      <c r="E1050">
        <v>95</v>
      </c>
      <c r="F1050" s="3">
        <v>106.22729113484799</v>
      </c>
    </row>
    <row r="1051" spans="1:6">
      <c r="A1051" t="s">
        <v>0</v>
      </c>
    </row>
    <row r="1052" spans="1:6">
      <c r="A1052" t="s">
        <v>0</v>
      </c>
    </row>
    <row r="1053" spans="1:6">
      <c r="A1053" t="s">
        <v>0</v>
      </c>
    </row>
    <row r="1054" spans="1:6">
      <c r="A1054" t="s">
        <v>0</v>
      </c>
    </row>
    <row r="1055" spans="1:6">
      <c r="A1055" t="s">
        <v>97</v>
      </c>
    </row>
    <row r="1056" spans="1:6">
      <c r="A1056" t="s">
        <v>2</v>
      </c>
    </row>
    <row r="1057" spans="1:10">
      <c r="A1057" t="s">
        <v>3</v>
      </c>
    </row>
    <row r="1058" spans="1:10">
      <c r="A1058" t="s">
        <v>4</v>
      </c>
    </row>
    <row r="1059" spans="1:10">
      <c r="A1059" t="s">
        <v>5</v>
      </c>
    </row>
    <row r="1060" spans="1:10">
      <c r="A1060" t="s">
        <v>98</v>
      </c>
    </row>
    <row r="1061" spans="1:10">
      <c r="A1061" t="s">
        <v>7</v>
      </c>
    </row>
    <row r="1062" spans="1:10">
      <c r="A1062" t="s">
        <v>8</v>
      </c>
    </row>
    <row r="1063" spans="1:10">
      <c r="A1063" t="s">
        <v>9</v>
      </c>
    </row>
    <row r="1064" spans="1:10">
      <c r="A1064" t="s">
        <v>10</v>
      </c>
    </row>
    <row r="1065" spans="1:10">
      <c r="A1065" t="s">
        <v>11</v>
      </c>
    </row>
    <row r="1066" spans="1:10">
      <c r="A1066" t="s">
        <v>0</v>
      </c>
    </row>
    <row r="1067" spans="1:10">
      <c r="A1067" t="s">
        <v>0</v>
      </c>
    </row>
    <row r="1068" spans="1:10">
      <c r="A1068" t="s">
        <v>38</v>
      </c>
      <c r="B1068" t="s">
        <v>17</v>
      </c>
      <c r="C1068" t="s">
        <v>20</v>
      </c>
      <c r="D1068" t="s">
        <v>37</v>
      </c>
      <c r="E1068" t="s">
        <v>36</v>
      </c>
      <c r="F1068" t="s">
        <v>114</v>
      </c>
    </row>
    <row r="1069" spans="1:10">
      <c r="A1069">
        <v>1</v>
      </c>
      <c r="B1069">
        <v>-91.947999999999993</v>
      </c>
      <c r="C1069">
        <v>991</v>
      </c>
      <c r="D1069">
        <v>200000</v>
      </c>
      <c r="E1069">
        <v>59</v>
      </c>
      <c r="F1069" s="3">
        <v>71.780122649130234</v>
      </c>
      <c r="J1069" t="s">
        <v>146</v>
      </c>
    </row>
    <row r="1070" spans="1:10">
      <c r="A1070">
        <v>2</v>
      </c>
      <c r="B1070">
        <v>-91.838999999999999</v>
      </c>
      <c r="C1070">
        <v>991</v>
      </c>
      <c r="D1070">
        <v>200000</v>
      </c>
      <c r="E1070">
        <v>68</v>
      </c>
      <c r="F1070" s="3">
        <v>73.209478428546333</v>
      </c>
    </row>
    <row r="1071" spans="1:10">
      <c r="A1071">
        <v>3</v>
      </c>
      <c r="B1071">
        <v>-91.724000000000004</v>
      </c>
      <c r="C1071">
        <v>991</v>
      </c>
      <c r="D1071">
        <v>200000</v>
      </c>
      <c r="E1071">
        <v>78</v>
      </c>
      <c r="F1071" s="3">
        <v>74.721786413576268</v>
      </c>
    </row>
    <row r="1072" spans="1:10">
      <c r="A1072">
        <v>4</v>
      </c>
      <c r="B1072">
        <v>-91.611999999999995</v>
      </c>
      <c r="C1072">
        <v>991</v>
      </c>
      <c r="D1072">
        <v>200000</v>
      </c>
      <c r="E1072">
        <v>68</v>
      </c>
      <c r="F1072" s="3">
        <v>76.213896011551299</v>
      </c>
    </row>
    <row r="1073" spans="1:6">
      <c r="A1073">
        <v>5</v>
      </c>
      <c r="B1073">
        <v>-91.5</v>
      </c>
      <c r="C1073">
        <v>991</v>
      </c>
      <c r="D1073">
        <v>200000</v>
      </c>
      <c r="E1073">
        <v>75</v>
      </c>
      <c r="F1073" s="3">
        <v>77.781978769864708</v>
      </c>
    </row>
    <row r="1074" spans="1:6">
      <c r="A1074">
        <v>6</v>
      </c>
      <c r="B1074">
        <v>-91.394000000000005</v>
      </c>
      <c r="C1074">
        <v>991</v>
      </c>
      <c r="D1074">
        <v>200000</v>
      </c>
      <c r="E1074">
        <v>92</v>
      </c>
      <c r="F1074" s="3">
        <v>79.500805535944437</v>
      </c>
    </row>
    <row r="1075" spans="1:6">
      <c r="A1075">
        <v>7</v>
      </c>
      <c r="B1075">
        <v>-91.281000000000006</v>
      </c>
      <c r="C1075">
        <v>991</v>
      </c>
      <c r="D1075">
        <v>200000</v>
      </c>
      <c r="E1075">
        <v>96</v>
      </c>
      <c r="F1075" s="3">
        <v>82.075428881341765</v>
      </c>
    </row>
    <row r="1076" spans="1:6">
      <c r="A1076">
        <v>8</v>
      </c>
      <c r="B1076">
        <v>-91.165000000000006</v>
      </c>
      <c r="C1076">
        <v>991</v>
      </c>
      <c r="D1076">
        <v>200000</v>
      </c>
      <c r="E1076">
        <v>89</v>
      </c>
      <c r="F1076" s="3">
        <v>86.78107411500028</v>
      </c>
    </row>
    <row r="1077" spans="1:6">
      <c r="A1077">
        <v>9</v>
      </c>
      <c r="B1077">
        <v>-91.049000000000007</v>
      </c>
      <c r="C1077">
        <v>991</v>
      </c>
      <c r="D1077">
        <v>200000</v>
      </c>
      <c r="E1077">
        <v>102</v>
      </c>
      <c r="F1077" s="3">
        <v>96.185975078798648</v>
      </c>
    </row>
    <row r="1078" spans="1:6">
      <c r="A1078">
        <v>10</v>
      </c>
      <c r="B1078">
        <v>-90.933999999999997</v>
      </c>
      <c r="C1078">
        <v>991</v>
      </c>
      <c r="D1078">
        <v>200000</v>
      </c>
      <c r="E1078">
        <v>134</v>
      </c>
      <c r="F1078" s="3">
        <v>114.24362621373817</v>
      </c>
    </row>
    <row r="1079" spans="1:6">
      <c r="A1079">
        <v>11</v>
      </c>
      <c r="B1079">
        <v>-90.823999999999998</v>
      </c>
      <c r="C1079">
        <v>991</v>
      </c>
      <c r="D1079">
        <v>200000</v>
      </c>
      <c r="E1079">
        <v>148</v>
      </c>
      <c r="F1079" s="3">
        <v>143.91751191718905</v>
      </c>
    </row>
    <row r="1080" spans="1:6">
      <c r="A1080">
        <v>12</v>
      </c>
      <c r="B1080">
        <v>-90.709000000000003</v>
      </c>
      <c r="C1080">
        <v>991</v>
      </c>
      <c r="D1080">
        <v>200000</v>
      </c>
      <c r="E1080">
        <v>202</v>
      </c>
      <c r="F1080" s="3">
        <v>190.30092862071433</v>
      </c>
    </row>
    <row r="1081" spans="1:6">
      <c r="A1081">
        <v>13</v>
      </c>
      <c r="B1081">
        <v>-90.594999999999999</v>
      </c>
      <c r="C1081">
        <v>991</v>
      </c>
      <c r="D1081">
        <v>200000</v>
      </c>
      <c r="E1081">
        <v>250</v>
      </c>
      <c r="F1081" s="3">
        <v>248.54202525423213</v>
      </c>
    </row>
    <row r="1082" spans="1:6">
      <c r="A1082">
        <v>14</v>
      </c>
      <c r="B1082">
        <v>-90.486999999999995</v>
      </c>
      <c r="C1082">
        <v>991</v>
      </c>
      <c r="D1082">
        <v>200000</v>
      </c>
      <c r="E1082">
        <v>266</v>
      </c>
      <c r="F1082" s="3">
        <v>305.08475199862306</v>
      </c>
    </row>
    <row r="1083" spans="1:6">
      <c r="A1083">
        <v>15</v>
      </c>
      <c r="B1083">
        <v>-90.372</v>
      </c>
      <c r="C1083">
        <v>991</v>
      </c>
      <c r="D1083">
        <v>200000</v>
      </c>
      <c r="E1083">
        <v>322</v>
      </c>
      <c r="F1083" s="3">
        <v>350.89131296262548</v>
      </c>
    </row>
    <row r="1084" spans="1:6">
      <c r="A1084">
        <v>16</v>
      </c>
      <c r="B1084">
        <v>-90.256</v>
      </c>
      <c r="C1084">
        <v>991</v>
      </c>
      <c r="D1084">
        <v>200000</v>
      </c>
      <c r="E1084">
        <v>399</v>
      </c>
      <c r="F1084" s="3">
        <v>367.01861095681261</v>
      </c>
    </row>
    <row r="1085" spans="1:6">
      <c r="A1085">
        <v>17</v>
      </c>
      <c r="B1085">
        <v>-90.14</v>
      </c>
      <c r="C1085">
        <v>991</v>
      </c>
      <c r="D1085">
        <v>200000</v>
      </c>
      <c r="E1085">
        <v>384</v>
      </c>
      <c r="F1085" s="3">
        <v>347.47384798182986</v>
      </c>
    </row>
    <row r="1086" spans="1:6">
      <c r="A1086">
        <v>18</v>
      </c>
      <c r="B1086">
        <v>-90.025000000000006</v>
      </c>
      <c r="C1086">
        <v>991</v>
      </c>
      <c r="D1086">
        <v>200000</v>
      </c>
      <c r="E1086">
        <v>324</v>
      </c>
      <c r="F1086" s="3">
        <v>300.61545413214407</v>
      </c>
    </row>
    <row r="1087" spans="1:6">
      <c r="A1087">
        <v>19</v>
      </c>
      <c r="B1087">
        <v>-89.918999999999997</v>
      </c>
      <c r="C1087">
        <v>991</v>
      </c>
      <c r="D1087">
        <v>200000</v>
      </c>
      <c r="E1087">
        <v>226</v>
      </c>
      <c r="F1087" s="3">
        <v>247.10484728301603</v>
      </c>
    </row>
    <row r="1088" spans="1:6">
      <c r="A1088">
        <v>20</v>
      </c>
      <c r="B1088">
        <v>-89.805999999999997</v>
      </c>
      <c r="C1088">
        <v>991</v>
      </c>
      <c r="D1088">
        <v>200000</v>
      </c>
      <c r="E1088">
        <v>204</v>
      </c>
      <c r="F1088" s="3">
        <v>193.81187803014072</v>
      </c>
    </row>
    <row r="1089" spans="1:6">
      <c r="A1089">
        <v>21</v>
      </c>
      <c r="B1089">
        <v>-89.691000000000003</v>
      </c>
      <c r="C1089">
        <v>991</v>
      </c>
      <c r="D1089">
        <v>200000</v>
      </c>
      <c r="E1089">
        <v>127</v>
      </c>
      <c r="F1089" s="3">
        <v>152.96639545051994</v>
      </c>
    </row>
    <row r="1090" spans="1:6">
      <c r="A1090">
        <v>22</v>
      </c>
      <c r="B1090">
        <v>-89.576999999999998</v>
      </c>
      <c r="C1090">
        <v>991</v>
      </c>
      <c r="D1090">
        <v>200000</v>
      </c>
      <c r="E1090">
        <v>124</v>
      </c>
      <c r="F1090" s="3">
        <v>127.84234878189058</v>
      </c>
    </row>
    <row r="1091" spans="1:6">
      <c r="A1091">
        <v>23</v>
      </c>
      <c r="B1091">
        <v>-89.457999999999998</v>
      </c>
      <c r="C1091">
        <v>991</v>
      </c>
      <c r="D1091">
        <v>200000</v>
      </c>
      <c r="E1091">
        <v>117</v>
      </c>
      <c r="F1091" s="3">
        <v>114.60883836472166</v>
      </c>
    </row>
    <row r="1092" spans="1:6">
      <c r="A1092">
        <v>24</v>
      </c>
      <c r="B1092">
        <v>-89.341999999999999</v>
      </c>
      <c r="C1092">
        <v>991</v>
      </c>
      <c r="D1092">
        <v>200000</v>
      </c>
      <c r="E1092">
        <v>124</v>
      </c>
      <c r="F1092" s="3">
        <v>109.64278210175662</v>
      </c>
    </row>
    <row r="1093" spans="1:6">
      <c r="A1093">
        <v>25</v>
      </c>
      <c r="B1093">
        <v>-89.234999999999999</v>
      </c>
      <c r="C1093">
        <v>991</v>
      </c>
      <c r="D1093">
        <v>200000</v>
      </c>
      <c r="E1093">
        <v>111</v>
      </c>
      <c r="F1093" s="3">
        <v>108.62948754002682</v>
      </c>
    </row>
    <row r="1094" spans="1:6">
      <c r="A1094">
        <v>26</v>
      </c>
      <c r="B1094">
        <v>-89.13</v>
      </c>
      <c r="C1094">
        <v>991</v>
      </c>
      <c r="D1094">
        <v>200000</v>
      </c>
      <c r="E1094">
        <v>124</v>
      </c>
      <c r="F1094" s="3">
        <v>109.12228300141456</v>
      </c>
    </row>
    <row r="1095" spans="1:6">
      <c r="A1095">
        <v>27</v>
      </c>
      <c r="B1095">
        <v>-89.016000000000005</v>
      </c>
      <c r="C1095">
        <v>991</v>
      </c>
      <c r="D1095">
        <v>200000</v>
      </c>
      <c r="E1095">
        <v>112</v>
      </c>
      <c r="F1095" s="3">
        <v>110.30871886449604</v>
      </c>
    </row>
    <row r="1096" spans="1:6">
      <c r="A1096">
        <v>28</v>
      </c>
      <c r="B1096">
        <v>-88.896000000000001</v>
      </c>
      <c r="C1096">
        <v>991</v>
      </c>
      <c r="D1096">
        <v>200000</v>
      </c>
      <c r="E1096">
        <v>97</v>
      </c>
      <c r="F1096" s="3">
        <v>111.79788210955873</v>
      </c>
    </row>
    <row r="1097" spans="1:6">
      <c r="A1097">
        <v>29</v>
      </c>
      <c r="B1097">
        <v>-88.790999999999997</v>
      </c>
      <c r="C1097">
        <v>991</v>
      </c>
      <c r="D1097">
        <v>200000</v>
      </c>
      <c r="E1097">
        <v>118</v>
      </c>
      <c r="F1097" s="3">
        <v>113.15710313950028</v>
      </c>
    </row>
    <row r="1098" spans="1:6">
      <c r="A1098">
        <v>30</v>
      </c>
      <c r="B1098">
        <v>-88.671999999999997</v>
      </c>
      <c r="C1098">
        <v>991</v>
      </c>
      <c r="D1098">
        <v>200000</v>
      </c>
      <c r="E1098">
        <v>111</v>
      </c>
      <c r="F1098" s="3">
        <v>114.7125488678724</v>
      </c>
    </row>
    <row r="1099" spans="1:6">
      <c r="A1099">
        <v>31</v>
      </c>
      <c r="B1099">
        <v>-88.56</v>
      </c>
      <c r="C1099">
        <v>991</v>
      </c>
      <c r="D1099">
        <v>200000</v>
      </c>
      <c r="E1099">
        <v>123</v>
      </c>
      <c r="F1099" s="3">
        <v>116.17965704088842</v>
      </c>
    </row>
    <row r="1100" spans="1:6">
      <c r="A1100">
        <v>32</v>
      </c>
      <c r="B1100">
        <v>-88.451999999999998</v>
      </c>
      <c r="C1100">
        <v>991</v>
      </c>
      <c r="D1100">
        <v>200000</v>
      </c>
      <c r="E1100">
        <v>104</v>
      </c>
      <c r="F1100" s="3">
        <v>117.59489071740103</v>
      </c>
    </row>
    <row r="1101" spans="1:6">
      <c r="A1101" t="s">
        <v>0</v>
      </c>
    </row>
    <row r="1102" spans="1:6">
      <c r="A1102" t="s">
        <v>0</v>
      </c>
    </row>
    <row r="1103" spans="1:6">
      <c r="A1103" t="s">
        <v>0</v>
      </c>
    </row>
    <row r="1104" spans="1:6">
      <c r="A1104" t="s">
        <v>0</v>
      </c>
    </row>
    <row r="1105" spans="1:10">
      <c r="A1105" t="s">
        <v>99</v>
      </c>
    </row>
    <row r="1106" spans="1:10">
      <c r="A1106" t="s">
        <v>2</v>
      </c>
    </row>
    <row r="1107" spans="1:10">
      <c r="A1107" t="s">
        <v>3</v>
      </c>
    </row>
    <row r="1108" spans="1:10">
      <c r="A1108" t="s">
        <v>4</v>
      </c>
    </row>
    <row r="1109" spans="1:10">
      <c r="A1109" t="s">
        <v>5</v>
      </c>
    </row>
    <row r="1110" spans="1:10">
      <c r="A1110" t="s">
        <v>100</v>
      </c>
    </row>
    <row r="1111" spans="1:10">
      <c r="A1111" t="s">
        <v>7</v>
      </c>
    </row>
    <row r="1112" spans="1:10">
      <c r="A1112" t="s">
        <v>8</v>
      </c>
    </row>
    <row r="1113" spans="1:10">
      <c r="A1113" t="s">
        <v>9</v>
      </c>
    </row>
    <row r="1114" spans="1:10">
      <c r="A1114" t="s">
        <v>10</v>
      </c>
    </row>
    <row r="1115" spans="1:10">
      <c r="A1115" t="s">
        <v>11</v>
      </c>
    </row>
    <row r="1116" spans="1:10">
      <c r="A1116" t="s">
        <v>0</v>
      </c>
    </row>
    <row r="1117" spans="1:10">
      <c r="A1117" t="s">
        <v>0</v>
      </c>
    </row>
    <row r="1118" spans="1:10">
      <c r="A1118" t="s">
        <v>38</v>
      </c>
      <c r="B1118" t="s">
        <v>17</v>
      </c>
      <c r="C1118" t="s">
        <v>20</v>
      </c>
      <c r="D1118" t="s">
        <v>37</v>
      </c>
      <c r="E1118" t="s">
        <v>36</v>
      </c>
      <c r="F1118" t="s">
        <v>114</v>
      </c>
    </row>
    <row r="1119" spans="1:10">
      <c r="A1119">
        <v>1</v>
      </c>
      <c r="B1119">
        <v>-91.947999999999993</v>
      </c>
      <c r="C1119">
        <v>988</v>
      </c>
      <c r="D1119">
        <v>200000</v>
      </c>
      <c r="E1119">
        <v>71</v>
      </c>
      <c r="F1119" s="3">
        <v>77.02614448337205</v>
      </c>
      <c r="J1119" t="s">
        <v>147</v>
      </c>
    </row>
    <row r="1120" spans="1:10">
      <c r="A1120">
        <v>2</v>
      </c>
      <c r="B1120">
        <v>-91.838999999999999</v>
      </c>
      <c r="C1120">
        <v>988</v>
      </c>
      <c r="D1120">
        <v>200000</v>
      </c>
      <c r="E1120">
        <v>84</v>
      </c>
      <c r="F1120" s="3">
        <v>77.866728828700957</v>
      </c>
    </row>
    <row r="1121" spans="1:6">
      <c r="A1121">
        <v>3</v>
      </c>
      <c r="B1121">
        <v>-91.724000000000004</v>
      </c>
      <c r="C1121">
        <v>988</v>
      </c>
      <c r="D1121">
        <v>200000</v>
      </c>
      <c r="E1121">
        <v>79</v>
      </c>
      <c r="F1121" s="3">
        <v>78.883836883465577</v>
      </c>
    </row>
    <row r="1122" spans="1:6">
      <c r="A1122">
        <v>4</v>
      </c>
      <c r="B1122">
        <v>-91.611999999999995</v>
      </c>
      <c r="C1122">
        <v>988</v>
      </c>
      <c r="D1122">
        <v>200000</v>
      </c>
      <c r="E1122">
        <v>60</v>
      </c>
      <c r="F1122" s="3">
        <v>80.107982480997251</v>
      </c>
    </row>
    <row r="1123" spans="1:6">
      <c r="A1123">
        <v>5</v>
      </c>
      <c r="B1123">
        <v>-91.5</v>
      </c>
      <c r="C1123">
        <v>988</v>
      </c>
      <c r="D1123">
        <v>200000</v>
      </c>
      <c r="E1123">
        <v>98</v>
      </c>
      <c r="F1123" s="3">
        <v>81.729325302707565</v>
      </c>
    </row>
    <row r="1124" spans="1:6">
      <c r="A1124">
        <v>6</v>
      </c>
      <c r="B1124">
        <v>-91.394000000000005</v>
      </c>
      <c r="C1124">
        <v>988</v>
      </c>
      <c r="D1124">
        <v>200000</v>
      </c>
      <c r="E1124">
        <v>98</v>
      </c>
      <c r="F1124" s="3">
        <v>83.850731392762341</v>
      </c>
    </row>
    <row r="1125" spans="1:6">
      <c r="A1125">
        <v>7</v>
      </c>
      <c r="B1125">
        <v>-91.281000000000006</v>
      </c>
      <c r="C1125">
        <v>988</v>
      </c>
      <c r="D1125">
        <v>200000</v>
      </c>
      <c r="E1125">
        <v>110</v>
      </c>
      <c r="F1125" s="3">
        <v>87.064902620839504</v>
      </c>
    </row>
    <row r="1126" spans="1:6">
      <c r="A1126">
        <v>8</v>
      </c>
      <c r="B1126">
        <v>-91.165000000000006</v>
      </c>
      <c r="C1126">
        <v>988</v>
      </c>
      <c r="D1126">
        <v>200000</v>
      </c>
      <c r="E1126">
        <v>84</v>
      </c>
      <c r="F1126" s="3">
        <v>91.825769501873111</v>
      </c>
    </row>
    <row r="1127" spans="1:6">
      <c r="A1127">
        <v>9</v>
      </c>
      <c r="B1127">
        <v>-91.049000000000007</v>
      </c>
      <c r="C1127">
        <v>988</v>
      </c>
      <c r="D1127">
        <v>200000</v>
      </c>
      <c r="E1127">
        <v>102</v>
      </c>
      <c r="F1127" s="3">
        <v>98.573117590667778</v>
      </c>
    </row>
    <row r="1128" spans="1:6">
      <c r="A1128">
        <v>10</v>
      </c>
      <c r="B1128">
        <v>-90.933999999999997</v>
      </c>
      <c r="C1128">
        <v>988</v>
      </c>
      <c r="D1128">
        <v>200000</v>
      </c>
      <c r="E1128">
        <v>101</v>
      </c>
      <c r="F1128" s="3">
        <v>107.68600281674557</v>
      </c>
    </row>
    <row r="1129" spans="1:6">
      <c r="A1129">
        <v>11</v>
      </c>
      <c r="B1129">
        <v>-90.823999999999998</v>
      </c>
      <c r="C1129">
        <v>988</v>
      </c>
      <c r="D1129">
        <v>200000</v>
      </c>
      <c r="E1129">
        <v>109</v>
      </c>
      <c r="F1129" s="3">
        <v>118.92842869081981</v>
      </c>
    </row>
    <row r="1130" spans="1:6">
      <c r="A1130">
        <v>12</v>
      </c>
      <c r="B1130">
        <v>-90.709000000000003</v>
      </c>
      <c r="C1130">
        <v>988</v>
      </c>
      <c r="D1130">
        <v>200000</v>
      </c>
      <c r="E1130">
        <v>136</v>
      </c>
      <c r="F1130" s="3">
        <v>133.29096576842639</v>
      </c>
    </row>
    <row r="1131" spans="1:6">
      <c r="A1131">
        <v>13</v>
      </c>
      <c r="B1131">
        <v>-90.594999999999999</v>
      </c>
      <c r="C1131">
        <v>988</v>
      </c>
      <c r="D1131">
        <v>200000</v>
      </c>
      <c r="E1131">
        <v>142</v>
      </c>
      <c r="F1131" s="3">
        <v>149.6861102143998</v>
      </c>
    </row>
    <row r="1132" spans="1:6">
      <c r="A1132">
        <v>14</v>
      </c>
      <c r="B1132">
        <v>-90.486999999999995</v>
      </c>
      <c r="C1132">
        <v>988</v>
      </c>
      <c r="D1132">
        <v>200000</v>
      </c>
      <c r="E1132">
        <v>182</v>
      </c>
      <c r="F1132" s="3">
        <v>166.30799105922273</v>
      </c>
    </row>
    <row r="1133" spans="1:6">
      <c r="A1133">
        <v>15</v>
      </c>
      <c r="B1133">
        <v>-90.372</v>
      </c>
      <c r="C1133">
        <v>988</v>
      </c>
      <c r="D1133">
        <v>200000</v>
      </c>
      <c r="E1133">
        <v>192</v>
      </c>
      <c r="F1133" s="3">
        <v>183.76415276039771</v>
      </c>
    </row>
    <row r="1134" spans="1:6">
      <c r="A1134">
        <v>16</v>
      </c>
      <c r="B1134">
        <v>-90.256</v>
      </c>
      <c r="C1134">
        <v>988</v>
      </c>
      <c r="D1134">
        <v>200000</v>
      </c>
      <c r="E1134">
        <v>196</v>
      </c>
      <c r="F1134" s="3">
        <v>199.33703250625942</v>
      </c>
    </row>
    <row r="1135" spans="1:6">
      <c r="A1135">
        <v>17</v>
      </c>
      <c r="B1135">
        <v>-90.14</v>
      </c>
      <c r="C1135">
        <v>988</v>
      </c>
      <c r="D1135">
        <v>200000</v>
      </c>
      <c r="E1135">
        <v>198</v>
      </c>
      <c r="F1135" s="3">
        <v>211.02940820177352</v>
      </c>
    </row>
    <row r="1136" spans="1:6">
      <c r="A1136">
        <v>18</v>
      </c>
      <c r="B1136">
        <v>-90.025000000000006</v>
      </c>
      <c r="C1136">
        <v>988</v>
      </c>
      <c r="D1136">
        <v>200000</v>
      </c>
      <c r="E1136">
        <v>218</v>
      </c>
      <c r="F1136" s="3">
        <v>217.33192752278526</v>
      </c>
    </row>
    <row r="1137" spans="1:6">
      <c r="A1137">
        <v>19</v>
      </c>
      <c r="B1137">
        <v>-89.918999999999997</v>
      </c>
      <c r="C1137">
        <v>988</v>
      </c>
      <c r="D1137">
        <v>200000</v>
      </c>
      <c r="E1137">
        <v>246</v>
      </c>
      <c r="F1137" s="3">
        <v>217.7922637395819</v>
      </c>
    </row>
    <row r="1138" spans="1:6">
      <c r="A1138">
        <v>20</v>
      </c>
      <c r="B1138">
        <v>-89.805999999999997</v>
      </c>
      <c r="C1138">
        <v>988</v>
      </c>
      <c r="D1138">
        <v>200000</v>
      </c>
      <c r="E1138">
        <v>196</v>
      </c>
      <c r="F1138" s="3">
        <v>212.66222807824235</v>
      </c>
    </row>
    <row r="1139" spans="1:6">
      <c r="A1139">
        <v>21</v>
      </c>
      <c r="B1139">
        <v>-89.691000000000003</v>
      </c>
      <c r="C1139">
        <v>988</v>
      </c>
      <c r="D1139">
        <v>200000</v>
      </c>
      <c r="E1139">
        <v>201</v>
      </c>
      <c r="F1139" s="3">
        <v>202.30066253834212</v>
      </c>
    </row>
    <row r="1140" spans="1:6">
      <c r="A1140">
        <v>22</v>
      </c>
      <c r="B1140">
        <v>-89.576999999999998</v>
      </c>
      <c r="C1140">
        <v>988</v>
      </c>
      <c r="D1140">
        <v>200000</v>
      </c>
      <c r="E1140">
        <v>201</v>
      </c>
      <c r="F1140" s="3">
        <v>188.35595086016988</v>
      </c>
    </row>
    <row r="1141" spans="1:6">
      <c r="A1141">
        <v>23</v>
      </c>
      <c r="B1141">
        <v>-89.457999999999998</v>
      </c>
      <c r="C1141">
        <v>988</v>
      </c>
      <c r="D1141">
        <v>200000</v>
      </c>
      <c r="E1141">
        <v>156</v>
      </c>
      <c r="F1141" s="3">
        <v>171.80589593724162</v>
      </c>
    </row>
    <row r="1142" spans="1:6">
      <c r="A1142">
        <v>24</v>
      </c>
      <c r="B1142">
        <v>-89.341999999999999</v>
      </c>
      <c r="C1142">
        <v>988</v>
      </c>
      <c r="D1142">
        <v>200000</v>
      </c>
      <c r="E1142">
        <v>155</v>
      </c>
      <c r="F1142" s="3">
        <v>155.56064918908299</v>
      </c>
    </row>
    <row r="1143" spans="1:6">
      <c r="A1143">
        <v>25</v>
      </c>
      <c r="B1143">
        <v>-89.234999999999999</v>
      </c>
      <c r="C1143">
        <v>988</v>
      </c>
      <c r="D1143">
        <v>200000</v>
      </c>
      <c r="E1143">
        <v>144</v>
      </c>
      <c r="F1143" s="3">
        <v>141.77349312736027</v>
      </c>
    </row>
    <row r="1144" spans="1:6">
      <c r="A1144">
        <v>26</v>
      </c>
      <c r="B1144">
        <v>-89.13</v>
      </c>
      <c r="C1144">
        <v>988</v>
      </c>
      <c r="D1144">
        <v>200000</v>
      </c>
      <c r="E1144">
        <v>148</v>
      </c>
      <c r="F1144" s="3">
        <v>130.13511326036394</v>
      </c>
    </row>
    <row r="1145" spans="1:6">
      <c r="A1145">
        <v>27</v>
      </c>
      <c r="B1145">
        <v>-89.016000000000005</v>
      </c>
      <c r="C1145">
        <v>988</v>
      </c>
      <c r="D1145">
        <v>200000</v>
      </c>
      <c r="E1145">
        <v>111</v>
      </c>
      <c r="F1145" s="3">
        <v>120.02677939377067</v>
      </c>
    </row>
    <row r="1146" spans="1:6">
      <c r="A1146">
        <v>28</v>
      </c>
      <c r="B1146">
        <v>-88.896000000000001</v>
      </c>
      <c r="C1146">
        <v>988</v>
      </c>
      <c r="D1146">
        <v>200000</v>
      </c>
      <c r="E1146">
        <v>104</v>
      </c>
      <c r="F1146" s="3">
        <v>112.24393395647978</v>
      </c>
    </row>
    <row r="1147" spans="1:6">
      <c r="A1147">
        <v>29</v>
      </c>
      <c r="B1147">
        <v>-88.790999999999997</v>
      </c>
      <c r="C1147">
        <v>988</v>
      </c>
      <c r="D1147">
        <v>200000</v>
      </c>
      <c r="E1147">
        <v>126</v>
      </c>
      <c r="F1147" s="3">
        <v>107.57959431845883</v>
      </c>
    </row>
    <row r="1148" spans="1:6">
      <c r="A1148">
        <v>30</v>
      </c>
      <c r="B1148">
        <v>-88.671999999999997</v>
      </c>
      <c r="C1148">
        <v>988</v>
      </c>
      <c r="D1148">
        <v>200000</v>
      </c>
      <c r="E1148">
        <v>105</v>
      </c>
      <c r="F1148" s="3">
        <v>104.25103963676517</v>
      </c>
    </row>
    <row r="1149" spans="1:6">
      <c r="A1149">
        <v>31</v>
      </c>
      <c r="B1149">
        <v>-88.56</v>
      </c>
      <c r="C1149">
        <v>988</v>
      </c>
      <c r="D1149">
        <v>200000</v>
      </c>
      <c r="E1149">
        <v>98</v>
      </c>
      <c r="F1149" s="3">
        <v>102.54440021623955</v>
      </c>
    </row>
    <row r="1150" spans="1:6">
      <c r="A1150">
        <v>32</v>
      </c>
      <c r="B1150">
        <v>-88.451999999999998</v>
      </c>
      <c r="C1150">
        <v>988</v>
      </c>
      <c r="D1150">
        <v>200000</v>
      </c>
      <c r="E1150">
        <v>98</v>
      </c>
      <c r="F1150" s="3">
        <v>101.81133520418896</v>
      </c>
    </row>
    <row r="1151" spans="1:6">
      <c r="A1151" t="s">
        <v>0</v>
      </c>
    </row>
    <row r="1152" spans="1:6">
      <c r="A1152" t="s">
        <v>0</v>
      </c>
    </row>
    <row r="1153" spans="1:6">
      <c r="A1153" t="s">
        <v>0</v>
      </c>
    </row>
    <row r="1154" spans="1:6">
      <c r="A1154" t="s">
        <v>0</v>
      </c>
    </row>
    <row r="1155" spans="1:6">
      <c r="A1155" t="s">
        <v>101</v>
      </c>
    </row>
    <row r="1156" spans="1:6">
      <c r="A1156" t="s">
        <v>2</v>
      </c>
    </row>
    <row r="1157" spans="1:6">
      <c r="A1157" t="s">
        <v>3</v>
      </c>
    </row>
    <row r="1158" spans="1:6">
      <c r="A1158" t="s">
        <v>4</v>
      </c>
    </row>
    <row r="1159" spans="1:6">
      <c r="A1159" t="s">
        <v>5</v>
      </c>
    </row>
    <row r="1160" spans="1:6">
      <c r="A1160" t="s">
        <v>102</v>
      </c>
    </row>
    <row r="1161" spans="1:6">
      <c r="A1161" t="s">
        <v>7</v>
      </c>
    </row>
    <row r="1162" spans="1:6">
      <c r="A1162" t="s">
        <v>8</v>
      </c>
    </row>
    <row r="1163" spans="1:6">
      <c r="A1163" t="s">
        <v>9</v>
      </c>
    </row>
    <row r="1164" spans="1:6">
      <c r="A1164" t="s">
        <v>10</v>
      </c>
    </row>
    <row r="1165" spans="1:6">
      <c r="A1165" t="s">
        <v>11</v>
      </c>
    </row>
    <row r="1166" spans="1:6">
      <c r="A1166" t="s">
        <v>0</v>
      </c>
    </row>
    <row r="1167" spans="1:6">
      <c r="A1167" t="s">
        <v>0</v>
      </c>
    </row>
    <row r="1168" spans="1:6">
      <c r="A1168" t="s">
        <v>38</v>
      </c>
      <c r="B1168" t="s">
        <v>17</v>
      </c>
      <c r="C1168" t="s">
        <v>20</v>
      </c>
      <c r="D1168" t="s">
        <v>37</v>
      </c>
      <c r="E1168" t="s">
        <v>36</v>
      </c>
      <c r="F1168" t="s">
        <v>114</v>
      </c>
    </row>
    <row r="1169" spans="1:10">
      <c r="A1169">
        <v>1</v>
      </c>
      <c r="B1169">
        <v>-91.947999999999993</v>
      </c>
      <c r="C1169">
        <v>987</v>
      </c>
      <c r="D1169">
        <v>200000</v>
      </c>
      <c r="E1169">
        <v>76</v>
      </c>
      <c r="F1169" s="3">
        <v>69.015548912388411</v>
      </c>
      <c r="J1169" t="s">
        <v>148</v>
      </c>
    </row>
    <row r="1170" spans="1:10">
      <c r="A1170">
        <v>2</v>
      </c>
      <c r="B1170">
        <v>-91.838999999999999</v>
      </c>
      <c r="C1170">
        <v>987</v>
      </c>
      <c r="D1170">
        <v>200000</v>
      </c>
      <c r="E1170">
        <v>67</v>
      </c>
      <c r="F1170" s="3">
        <v>70.640153341669233</v>
      </c>
    </row>
    <row r="1171" spans="1:10">
      <c r="A1171">
        <v>3</v>
      </c>
      <c r="B1171">
        <v>-91.724000000000004</v>
      </c>
      <c r="C1171">
        <v>987</v>
      </c>
      <c r="D1171">
        <v>200000</v>
      </c>
      <c r="E1171">
        <v>67</v>
      </c>
      <c r="F1171" s="3">
        <v>72.434760313147905</v>
      </c>
    </row>
    <row r="1172" spans="1:10">
      <c r="A1172">
        <v>4</v>
      </c>
      <c r="B1172">
        <v>-91.611999999999995</v>
      </c>
      <c r="C1172">
        <v>987</v>
      </c>
      <c r="D1172">
        <v>200000</v>
      </c>
      <c r="E1172">
        <v>66</v>
      </c>
      <c r="F1172" s="3">
        <v>74.344885515280723</v>
      </c>
    </row>
    <row r="1173" spans="1:10">
      <c r="A1173">
        <v>5</v>
      </c>
      <c r="B1173">
        <v>-91.5</v>
      </c>
      <c r="C1173">
        <v>987</v>
      </c>
      <c r="D1173">
        <v>200000</v>
      </c>
      <c r="E1173">
        <v>83</v>
      </c>
      <c r="F1173" s="3">
        <v>76.563465778341993</v>
      </c>
    </row>
    <row r="1174" spans="1:10">
      <c r="A1174">
        <v>6</v>
      </c>
      <c r="B1174">
        <v>-91.394000000000005</v>
      </c>
      <c r="C1174">
        <v>987</v>
      </c>
      <c r="D1174">
        <v>200000</v>
      </c>
      <c r="E1174">
        <v>84</v>
      </c>
      <c r="F1174" s="3">
        <v>79.168073712908736</v>
      </c>
    </row>
    <row r="1175" spans="1:10">
      <c r="A1175">
        <v>7</v>
      </c>
      <c r="B1175">
        <v>-91.281000000000006</v>
      </c>
      <c r="C1175">
        <v>987</v>
      </c>
      <c r="D1175">
        <v>200000</v>
      </c>
      <c r="E1175">
        <v>80</v>
      </c>
      <c r="F1175" s="3">
        <v>82.848545415691845</v>
      </c>
    </row>
    <row r="1176" spans="1:10">
      <c r="A1176">
        <v>8</v>
      </c>
      <c r="B1176">
        <v>-91.165000000000006</v>
      </c>
      <c r="C1176">
        <v>987</v>
      </c>
      <c r="D1176">
        <v>200000</v>
      </c>
      <c r="E1176">
        <v>91</v>
      </c>
      <c r="F1176" s="3">
        <v>88.150909487687812</v>
      </c>
    </row>
    <row r="1177" spans="1:10">
      <c r="A1177">
        <v>9</v>
      </c>
      <c r="B1177">
        <v>-91.049000000000007</v>
      </c>
      <c r="C1177">
        <v>987</v>
      </c>
      <c r="D1177">
        <v>200000</v>
      </c>
      <c r="E1177">
        <v>106</v>
      </c>
      <c r="F1177" s="3">
        <v>95.72657990337818</v>
      </c>
    </row>
    <row r="1178" spans="1:10">
      <c r="A1178">
        <v>10</v>
      </c>
      <c r="B1178">
        <v>-90.933999999999997</v>
      </c>
      <c r="C1178">
        <v>987</v>
      </c>
      <c r="D1178">
        <v>200000</v>
      </c>
      <c r="E1178">
        <v>101</v>
      </c>
      <c r="F1178" s="3">
        <v>106.27308744787864</v>
      </c>
    </row>
    <row r="1179" spans="1:10">
      <c r="A1179">
        <v>11</v>
      </c>
      <c r="B1179">
        <v>-90.823999999999998</v>
      </c>
      <c r="C1179">
        <v>987</v>
      </c>
      <c r="D1179">
        <v>200000</v>
      </c>
      <c r="E1179">
        <v>133</v>
      </c>
      <c r="F1179" s="3">
        <v>119.82047332875513</v>
      </c>
    </row>
    <row r="1180" spans="1:10">
      <c r="A1180">
        <v>12</v>
      </c>
      <c r="B1180">
        <v>-90.709000000000003</v>
      </c>
      <c r="C1180">
        <v>987</v>
      </c>
      <c r="D1180">
        <v>200000</v>
      </c>
      <c r="E1180">
        <v>130</v>
      </c>
      <c r="F1180" s="3">
        <v>137.9206806739883</v>
      </c>
    </row>
    <row r="1181" spans="1:10">
      <c r="A1181">
        <v>13</v>
      </c>
      <c r="B1181">
        <v>-90.594999999999999</v>
      </c>
      <c r="C1181">
        <v>987</v>
      </c>
      <c r="D1181">
        <v>200000</v>
      </c>
      <c r="E1181">
        <v>151</v>
      </c>
      <c r="F1181" s="3">
        <v>159.55486486820718</v>
      </c>
    </row>
    <row r="1182" spans="1:10">
      <c r="A1182">
        <v>14</v>
      </c>
      <c r="B1182">
        <v>-90.486999999999995</v>
      </c>
      <c r="C1182">
        <v>987</v>
      </c>
      <c r="D1182">
        <v>200000</v>
      </c>
      <c r="E1182">
        <v>185</v>
      </c>
      <c r="F1182" s="3">
        <v>182.45929599739046</v>
      </c>
    </row>
    <row r="1183" spans="1:10">
      <c r="A1183">
        <v>15</v>
      </c>
      <c r="B1183">
        <v>-90.372</v>
      </c>
      <c r="C1183">
        <v>987</v>
      </c>
      <c r="D1183">
        <v>200000</v>
      </c>
      <c r="E1183">
        <v>201</v>
      </c>
      <c r="F1183" s="3">
        <v>207.54831243605815</v>
      </c>
    </row>
    <row r="1184" spans="1:10">
      <c r="A1184">
        <v>16</v>
      </c>
      <c r="B1184">
        <v>-90.256</v>
      </c>
      <c r="C1184">
        <v>987</v>
      </c>
      <c r="D1184">
        <v>200000</v>
      </c>
      <c r="E1184">
        <v>234</v>
      </c>
      <c r="F1184" s="3">
        <v>230.9413041904877</v>
      </c>
    </row>
    <row r="1185" spans="1:6">
      <c r="A1185">
        <v>17</v>
      </c>
      <c r="B1185">
        <v>-90.14</v>
      </c>
      <c r="C1185">
        <v>987</v>
      </c>
      <c r="D1185">
        <v>200000</v>
      </c>
      <c r="E1185">
        <v>257</v>
      </c>
      <c r="F1185" s="3">
        <v>249.4609294258635</v>
      </c>
    </row>
    <row r="1186" spans="1:6">
      <c r="A1186">
        <v>18</v>
      </c>
      <c r="B1186">
        <v>-90.025000000000006</v>
      </c>
      <c r="C1186">
        <v>987</v>
      </c>
      <c r="D1186">
        <v>200000</v>
      </c>
      <c r="E1186">
        <v>272</v>
      </c>
      <c r="F1186" s="3">
        <v>260.49472615041952</v>
      </c>
    </row>
    <row r="1187" spans="1:6">
      <c r="A1187">
        <v>19</v>
      </c>
      <c r="B1187">
        <v>-89.918999999999997</v>
      </c>
      <c r="C1187">
        <v>987</v>
      </c>
      <c r="D1187">
        <v>200000</v>
      </c>
      <c r="E1187">
        <v>250</v>
      </c>
      <c r="F1187" s="3">
        <v>262.89602028413856</v>
      </c>
    </row>
    <row r="1188" spans="1:6">
      <c r="A1188">
        <v>20</v>
      </c>
      <c r="B1188">
        <v>-89.805999999999997</v>
      </c>
      <c r="C1188">
        <v>987</v>
      </c>
      <c r="D1188">
        <v>200000</v>
      </c>
      <c r="E1188">
        <v>254</v>
      </c>
      <c r="F1188" s="3">
        <v>257.1033335920057</v>
      </c>
    </row>
    <row r="1189" spans="1:6">
      <c r="A1189">
        <v>21</v>
      </c>
      <c r="B1189">
        <v>-89.691000000000003</v>
      </c>
      <c r="C1189">
        <v>987</v>
      </c>
      <c r="D1189">
        <v>200000</v>
      </c>
      <c r="E1189">
        <v>262</v>
      </c>
      <c r="F1189" s="3">
        <v>243.5388813998191</v>
      </c>
    </row>
    <row r="1190" spans="1:6">
      <c r="A1190">
        <v>22</v>
      </c>
      <c r="B1190">
        <v>-89.576999999999998</v>
      </c>
      <c r="C1190">
        <v>987</v>
      </c>
      <c r="D1190">
        <v>200000</v>
      </c>
      <c r="E1190">
        <v>217</v>
      </c>
      <c r="F1190" s="3">
        <v>224.71637755589961</v>
      </c>
    </row>
    <row r="1191" spans="1:6">
      <c r="A1191">
        <v>23</v>
      </c>
      <c r="B1191">
        <v>-89.457999999999998</v>
      </c>
      <c r="C1191">
        <v>987</v>
      </c>
      <c r="D1191">
        <v>200000</v>
      </c>
      <c r="E1191">
        <v>195</v>
      </c>
      <c r="F1191" s="3">
        <v>202.37291748828864</v>
      </c>
    </row>
    <row r="1192" spans="1:6">
      <c r="A1192">
        <v>24</v>
      </c>
      <c r="B1192">
        <v>-89.341999999999999</v>
      </c>
      <c r="C1192">
        <v>987</v>
      </c>
      <c r="D1192">
        <v>200000</v>
      </c>
      <c r="E1192">
        <v>174</v>
      </c>
      <c r="F1192" s="3">
        <v>180.80946531156056</v>
      </c>
    </row>
    <row r="1193" spans="1:6">
      <c r="A1193">
        <v>25</v>
      </c>
      <c r="B1193">
        <v>-89.234999999999999</v>
      </c>
      <c r="C1193">
        <v>987</v>
      </c>
      <c r="D1193">
        <v>200000</v>
      </c>
      <c r="E1193">
        <v>173</v>
      </c>
      <c r="F1193" s="3">
        <v>163.02994259497061</v>
      </c>
    </row>
    <row r="1194" spans="1:6">
      <c r="A1194">
        <v>26</v>
      </c>
      <c r="B1194">
        <v>-89.13</v>
      </c>
      <c r="C1194">
        <v>987</v>
      </c>
      <c r="D1194">
        <v>200000</v>
      </c>
      <c r="E1194">
        <v>150</v>
      </c>
      <c r="F1194" s="3">
        <v>148.59698743490378</v>
      </c>
    </row>
    <row r="1195" spans="1:6">
      <c r="A1195">
        <v>27</v>
      </c>
      <c r="B1195">
        <v>-89.016000000000005</v>
      </c>
      <c r="C1195">
        <v>987</v>
      </c>
      <c r="D1195">
        <v>200000</v>
      </c>
      <c r="E1195">
        <v>143</v>
      </c>
      <c r="F1195" s="3">
        <v>136.72406584592073</v>
      </c>
    </row>
    <row r="1196" spans="1:6">
      <c r="A1196">
        <v>28</v>
      </c>
      <c r="B1196">
        <v>-88.896000000000001</v>
      </c>
      <c r="C1196">
        <v>987</v>
      </c>
      <c r="D1196">
        <v>200000</v>
      </c>
      <c r="E1196">
        <v>121</v>
      </c>
      <c r="F1196" s="3">
        <v>128.28683738079494</v>
      </c>
    </row>
    <row r="1197" spans="1:6">
      <c r="A1197">
        <v>29</v>
      </c>
      <c r="B1197">
        <v>-88.790999999999997</v>
      </c>
      <c r="C1197">
        <v>987</v>
      </c>
      <c r="D1197">
        <v>200000</v>
      </c>
      <c r="E1197">
        <v>129</v>
      </c>
      <c r="F1197" s="3">
        <v>123.78296886425642</v>
      </c>
    </row>
    <row r="1198" spans="1:6">
      <c r="A1198">
        <v>30</v>
      </c>
      <c r="B1198">
        <v>-88.671999999999997</v>
      </c>
      <c r="C1198">
        <v>987</v>
      </c>
      <c r="D1198">
        <v>200000</v>
      </c>
      <c r="E1198">
        <v>121</v>
      </c>
      <c r="F1198" s="3">
        <v>121.14539053482437</v>
      </c>
    </row>
    <row r="1199" spans="1:6">
      <c r="A1199">
        <v>31</v>
      </c>
      <c r="B1199">
        <v>-88.56</v>
      </c>
      <c r="C1199">
        <v>987</v>
      </c>
      <c r="D1199">
        <v>200000</v>
      </c>
      <c r="E1199">
        <v>107</v>
      </c>
      <c r="F1199" s="3">
        <v>120.34440074154219</v>
      </c>
    </row>
    <row r="1200" spans="1:6">
      <c r="A1200">
        <v>32</v>
      </c>
      <c r="B1200">
        <v>-88.451999999999998</v>
      </c>
      <c r="C1200">
        <v>987</v>
      </c>
      <c r="D1200">
        <v>200000</v>
      </c>
      <c r="E1200">
        <v>132</v>
      </c>
      <c r="F1200" s="3">
        <v>120.57165172900049</v>
      </c>
    </row>
    <row r="1201" spans="1:1">
      <c r="A1201" t="s">
        <v>0</v>
      </c>
    </row>
    <row r="1202" spans="1:1">
      <c r="A1202" t="s">
        <v>0</v>
      </c>
    </row>
    <row r="1203" spans="1:1">
      <c r="A1203" t="s">
        <v>0</v>
      </c>
    </row>
    <row r="1204" spans="1:1">
      <c r="A1204" t="s">
        <v>0</v>
      </c>
    </row>
    <row r="1205" spans="1:1">
      <c r="A1205" t="s">
        <v>103</v>
      </c>
    </row>
    <row r="1206" spans="1:1">
      <c r="A1206" t="s">
        <v>2</v>
      </c>
    </row>
    <row r="1207" spans="1:1">
      <c r="A1207" t="s">
        <v>3</v>
      </c>
    </row>
    <row r="1208" spans="1:1">
      <c r="A1208" t="s">
        <v>4</v>
      </c>
    </row>
    <row r="1209" spans="1:1">
      <c r="A1209" t="s">
        <v>5</v>
      </c>
    </row>
    <row r="1210" spans="1:1">
      <c r="A1210" t="s">
        <v>104</v>
      </c>
    </row>
    <row r="1211" spans="1:1">
      <c r="A1211" t="s">
        <v>7</v>
      </c>
    </row>
    <row r="1212" spans="1:1">
      <c r="A1212" t="s">
        <v>8</v>
      </c>
    </row>
    <row r="1213" spans="1:1">
      <c r="A1213" t="s">
        <v>9</v>
      </c>
    </row>
    <row r="1214" spans="1:1">
      <c r="A1214" t="s">
        <v>10</v>
      </c>
    </row>
    <row r="1215" spans="1:1">
      <c r="A1215" t="s">
        <v>11</v>
      </c>
    </row>
    <row r="1216" spans="1:1">
      <c r="A1216" t="s">
        <v>0</v>
      </c>
    </row>
    <row r="1217" spans="1:10">
      <c r="A1217" t="s">
        <v>0</v>
      </c>
    </row>
    <row r="1218" spans="1:10">
      <c r="A1218" t="s">
        <v>38</v>
      </c>
      <c r="B1218" t="s">
        <v>17</v>
      </c>
      <c r="C1218" t="s">
        <v>20</v>
      </c>
      <c r="D1218" t="s">
        <v>37</v>
      </c>
      <c r="E1218" t="s">
        <v>36</v>
      </c>
      <c r="F1218" t="s">
        <v>114</v>
      </c>
    </row>
    <row r="1219" spans="1:10">
      <c r="A1219">
        <v>1</v>
      </c>
      <c r="B1219">
        <v>-91.947999999999993</v>
      </c>
      <c r="C1219">
        <v>980</v>
      </c>
      <c r="D1219">
        <v>200000</v>
      </c>
      <c r="E1219">
        <v>76</v>
      </c>
      <c r="F1219" s="3">
        <v>76.661221513342156</v>
      </c>
      <c r="J1219" t="s">
        <v>149</v>
      </c>
    </row>
    <row r="1220" spans="1:10">
      <c r="A1220">
        <v>2</v>
      </c>
      <c r="B1220">
        <v>-91.838999999999999</v>
      </c>
      <c r="C1220">
        <v>980</v>
      </c>
      <c r="D1220">
        <v>200000</v>
      </c>
      <c r="E1220">
        <v>60</v>
      </c>
      <c r="F1220" s="3">
        <v>78.098980380143118</v>
      </c>
    </row>
    <row r="1221" spans="1:10">
      <c r="A1221">
        <v>3</v>
      </c>
      <c r="B1221">
        <v>-91.724000000000004</v>
      </c>
      <c r="C1221">
        <v>980</v>
      </c>
      <c r="D1221">
        <v>200000</v>
      </c>
      <c r="E1221">
        <v>82</v>
      </c>
      <c r="F1221" s="3">
        <v>79.629803266940769</v>
      </c>
    </row>
    <row r="1222" spans="1:10">
      <c r="A1222">
        <v>4</v>
      </c>
      <c r="B1222">
        <v>-91.611999999999995</v>
      </c>
      <c r="C1222">
        <v>980</v>
      </c>
      <c r="D1222">
        <v>200000</v>
      </c>
      <c r="E1222">
        <v>74</v>
      </c>
      <c r="F1222" s="3">
        <v>81.157703751334125</v>
      </c>
    </row>
    <row r="1223" spans="1:10">
      <c r="A1223">
        <v>5</v>
      </c>
      <c r="B1223">
        <v>-91.5</v>
      </c>
      <c r="C1223">
        <v>980</v>
      </c>
      <c r="D1223">
        <v>200000</v>
      </c>
      <c r="E1223">
        <v>93</v>
      </c>
      <c r="F1223" s="3">
        <v>82.777137730516117</v>
      </c>
    </row>
    <row r="1224" spans="1:10">
      <c r="A1224">
        <v>6</v>
      </c>
      <c r="B1224">
        <v>-91.394000000000005</v>
      </c>
      <c r="C1224">
        <v>980</v>
      </c>
      <c r="D1224">
        <v>200000</v>
      </c>
      <c r="E1224">
        <v>89</v>
      </c>
      <c r="F1224" s="3">
        <v>84.500674086336957</v>
      </c>
    </row>
    <row r="1225" spans="1:10">
      <c r="A1225">
        <v>7</v>
      </c>
      <c r="B1225">
        <v>-91.281000000000006</v>
      </c>
      <c r="C1225">
        <v>980</v>
      </c>
      <c r="D1225">
        <v>200000</v>
      </c>
      <c r="E1225">
        <v>88</v>
      </c>
      <c r="F1225" s="3">
        <v>86.768696179272567</v>
      </c>
    </row>
    <row r="1226" spans="1:10">
      <c r="A1226">
        <v>8</v>
      </c>
      <c r="B1226">
        <v>-91.165000000000006</v>
      </c>
      <c r="C1226">
        <v>980</v>
      </c>
      <c r="D1226">
        <v>200000</v>
      </c>
      <c r="E1226">
        <v>112</v>
      </c>
      <c r="F1226" s="3">
        <v>90.004126477340122</v>
      </c>
    </row>
    <row r="1227" spans="1:10">
      <c r="A1227">
        <v>9</v>
      </c>
      <c r="B1227">
        <v>-91.049000000000007</v>
      </c>
      <c r="C1227">
        <v>980</v>
      </c>
      <c r="D1227">
        <v>200000</v>
      </c>
      <c r="E1227">
        <v>99</v>
      </c>
      <c r="F1227" s="3">
        <v>94.917354119854224</v>
      </c>
    </row>
    <row r="1228" spans="1:10">
      <c r="A1228">
        <v>10</v>
      </c>
      <c r="B1228">
        <v>-90.933999999999997</v>
      </c>
      <c r="C1228">
        <v>980</v>
      </c>
      <c r="D1228">
        <v>200000</v>
      </c>
      <c r="E1228">
        <v>109</v>
      </c>
      <c r="F1228" s="3">
        <v>102.5390204509298</v>
      </c>
    </row>
    <row r="1229" spans="1:10">
      <c r="A1229">
        <v>11</v>
      </c>
      <c r="B1229">
        <v>-90.823999999999998</v>
      </c>
      <c r="C1229">
        <v>980</v>
      </c>
      <c r="D1229">
        <v>200000</v>
      </c>
      <c r="E1229">
        <v>112</v>
      </c>
      <c r="F1229" s="3">
        <v>113.63635199798199</v>
      </c>
    </row>
    <row r="1230" spans="1:10">
      <c r="A1230">
        <v>12</v>
      </c>
      <c r="B1230">
        <v>-90.709000000000003</v>
      </c>
      <c r="C1230">
        <v>980</v>
      </c>
      <c r="D1230">
        <v>200000</v>
      </c>
      <c r="E1230">
        <v>139</v>
      </c>
      <c r="F1230" s="3">
        <v>130.50592231787559</v>
      </c>
    </row>
    <row r="1231" spans="1:10">
      <c r="A1231">
        <v>13</v>
      </c>
      <c r="B1231">
        <v>-90.594999999999999</v>
      </c>
      <c r="C1231">
        <v>980</v>
      </c>
      <c r="D1231">
        <v>200000</v>
      </c>
      <c r="E1231">
        <v>145</v>
      </c>
      <c r="F1231" s="3">
        <v>153.35447553525313</v>
      </c>
    </row>
    <row r="1232" spans="1:10">
      <c r="A1232">
        <v>14</v>
      </c>
      <c r="B1232">
        <v>-90.486999999999995</v>
      </c>
      <c r="C1232">
        <v>980</v>
      </c>
      <c r="D1232">
        <v>200000</v>
      </c>
      <c r="E1232">
        <v>192</v>
      </c>
      <c r="F1232" s="3">
        <v>180.39659033525083</v>
      </c>
    </row>
    <row r="1233" spans="1:6">
      <c r="A1233">
        <v>15</v>
      </c>
      <c r="B1233">
        <v>-90.372</v>
      </c>
      <c r="C1233">
        <v>980</v>
      </c>
      <c r="D1233">
        <v>200000</v>
      </c>
      <c r="E1233">
        <v>210</v>
      </c>
      <c r="F1233" s="3">
        <v>213.17890636903724</v>
      </c>
    </row>
    <row r="1234" spans="1:6">
      <c r="A1234">
        <v>16</v>
      </c>
      <c r="B1234">
        <v>-90.256</v>
      </c>
      <c r="C1234">
        <v>980</v>
      </c>
      <c r="D1234">
        <v>200000</v>
      </c>
      <c r="E1234">
        <v>227</v>
      </c>
      <c r="F1234" s="3">
        <v>246.79408923423512</v>
      </c>
    </row>
    <row r="1235" spans="1:6">
      <c r="A1235">
        <v>17</v>
      </c>
      <c r="B1235">
        <v>-90.14</v>
      </c>
      <c r="C1235">
        <v>980</v>
      </c>
      <c r="D1235">
        <v>200000</v>
      </c>
      <c r="E1235">
        <v>277</v>
      </c>
      <c r="F1235" s="3">
        <v>275.97013181493759</v>
      </c>
    </row>
    <row r="1236" spans="1:6">
      <c r="A1236">
        <v>18</v>
      </c>
      <c r="B1236">
        <v>-90.025000000000006</v>
      </c>
      <c r="C1236">
        <v>980</v>
      </c>
      <c r="D1236">
        <v>200000</v>
      </c>
      <c r="E1236">
        <v>289</v>
      </c>
      <c r="F1236" s="3">
        <v>295.4929164569844</v>
      </c>
    </row>
    <row r="1237" spans="1:6">
      <c r="A1237">
        <v>19</v>
      </c>
      <c r="B1237">
        <v>-89.918999999999997</v>
      </c>
      <c r="C1237">
        <v>980</v>
      </c>
      <c r="D1237">
        <v>200000</v>
      </c>
      <c r="E1237">
        <v>307</v>
      </c>
      <c r="F1237" s="3">
        <v>302.04734489691077</v>
      </c>
    </row>
    <row r="1238" spans="1:6">
      <c r="A1238">
        <v>20</v>
      </c>
      <c r="B1238">
        <v>-89.805999999999997</v>
      </c>
      <c r="C1238">
        <v>980</v>
      </c>
      <c r="D1238">
        <v>200000</v>
      </c>
      <c r="E1238">
        <v>321</v>
      </c>
      <c r="F1238" s="3">
        <v>295.88344149603972</v>
      </c>
    </row>
    <row r="1239" spans="1:6">
      <c r="A1239">
        <v>21</v>
      </c>
      <c r="B1239">
        <v>-89.691000000000003</v>
      </c>
      <c r="C1239">
        <v>980</v>
      </c>
      <c r="D1239">
        <v>200000</v>
      </c>
      <c r="E1239">
        <v>280</v>
      </c>
      <c r="F1239" s="3">
        <v>277.27601086442417</v>
      </c>
    </row>
    <row r="1240" spans="1:6">
      <c r="A1240">
        <v>22</v>
      </c>
      <c r="B1240">
        <v>-89.576999999999998</v>
      </c>
      <c r="C1240">
        <v>980</v>
      </c>
      <c r="D1240">
        <v>200000</v>
      </c>
      <c r="E1240">
        <v>254</v>
      </c>
      <c r="F1240" s="3">
        <v>250.42717363407104</v>
      </c>
    </row>
    <row r="1241" spans="1:6">
      <c r="A1241">
        <v>23</v>
      </c>
      <c r="B1241">
        <v>-89.457999999999998</v>
      </c>
      <c r="C1241">
        <v>980</v>
      </c>
      <c r="D1241">
        <v>200000</v>
      </c>
      <c r="E1241">
        <v>212</v>
      </c>
      <c r="F1241" s="3">
        <v>218.82744218906907</v>
      </c>
    </row>
    <row r="1242" spans="1:6">
      <c r="A1242">
        <v>24</v>
      </c>
      <c r="B1242">
        <v>-89.341999999999999</v>
      </c>
      <c r="C1242">
        <v>980</v>
      </c>
      <c r="D1242">
        <v>200000</v>
      </c>
      <c r="E1242">
        <v>163</v>
      </c>
      <c r="F1242" s="3">
        <v>189.41725197169671</v>
      </c>
    </row>
    <row r="1243" spans="1:6">
      <c r="A1243">
        <v>25</v>
      </c>
      <c r="B1243">
        <v>-89.234999999999999</v>
      </c>
      <c r="C1243">
        <v>980</v>
      </c>
      <c r="D1243">
        <v>200000</v>
      </c>
      <c r="E1243">
        <v>189</v>
      </c>
      <c r="F1243" s="3">
        <v>166.46752550707143</v>
      </c>
    </row>
    <row r="1244" spans="1:6">
      <c r="A1244">
        <v>26</v>
      </c>
      <c r="B1244">
        <v>-89.13</v>
      </c>
      <c r="C1244">
        <v>980</v>
      </c>
      <c r="D1244">
        <v>200000</v>
      </c>
      <c r="E1244">
        <v>159</v>
      </c>
      <c r="F1244" s="3">
        <v>149.0927968150595</v>
      </c>
    </row>
    <row r="1245" spans="1:6">
      <c r="A1245">
        <v>27</v>
      </c>
      <c r="B1245">
        <v>-89.016000000000005</v>
      </c>
      <c r="C1245">
        <v>980</v>
      </c>
      <c r="D1245">
        <v>200000</v>
      </c>
      <c r="E1245">
        <v>144</v>
      </c>
      <c r="F1245" s="3">
        <v>136.03171156271762</v>
      </c>
    </row>
    <row r="1246" spans="1:6">
      <c r="A1246">
        <v>28</v>
      </c>
      <c r="B1246">
        <v>-88.896000000000001</v>
      </c>
      <c r="C1246">
        <v>980</v>
      </c>
      <c r="D1246">
        <v>200000</v>
      </c>
      <c r="E1246">
        <v>102</v>
      </c>
      <c r="F1246" s="3">
        <v>127.81360515941093</v>
      </c>
    </row>
    <row r="1247" spans="1:6">
      <c r="A1247">
        <v>29</v>
      </c>
      <c r="B1247">
        <v>-88.790999999999997</v>
      </c>
      <c r="C1247">
        <v>980</v>
      </c>
      <c r="D1247">
        <v>200000</v>
      </c>
      <c r="E1247">
        <v>130</v>
      </c>
      <c r="F1247" s="3">
        <v>124.08178757163368</v>
      </c>
    </row>
    <row r="1248" spans="1:6">
      <c r="A1248">
        <v>30</v>
      </c>
      <c r="B1248">
        <v>-88.671999999999997</v>
      </c>
      <c r="C1248">
        <v>980</v>
      </c>
      <c r="D1248">
        <v>200000</v>
      </c>
      <c r="E1248">
        <v>128</v>
      </c>
      <c r="F1248" s="3">
        <v>122.42890647207886</v>
      </c>
    </row>
    <row r="1249" spans="1:6">
      <c r="A1249">
        <v>31</v>
      </c>
      <c r="B1249">
        <v>-88.56</v>
      </c>
      <c r="C1249">
        <v>980</v>
      </c>
      <c r="D1249">
        <v>200000</v>
      </c>
      <c r="E1249">
        <v>119</v>
      </c>
      <c r="F1249" s="3">
        <v>122.38443959586054</v>
      </c>
    </row>
    <row r="1250" spans="1:6">
      <c r="A1250">
        <v>32</v>
      </c>
      <c r="B1250">
        <v>-88.451999999999998</v>
      </c>
      <c r="C1250">
        <v>980</v>
      </c>
      <c r="D1250">
        <v>200000</v>
      </c>
      <c r="E1250">
        <v>124</v>
      </c>
      <c r="F1250" s="3">
        <v>123.10071989608824</v>
      </c>
    </row>
    <row r="1251" spans="1:6">
      <c r="A1251" t="s">
        <v>0</v>
      </c>
    </row>
    <row r="1252" spans="1:6">
      <c r="A1252" t="s">
        <v>0</v>
      </c>
    </row>
    <row r="1253" spans="1:6">
      <c r="A1253" t="s">
        <v>0</v>
      </c>
    </row>
    <row r="1254" spans="1:6">
      <c r="A1254" t="s">
        <v>0</v>
      </c>
    </row>
    <row r="1255" spans="1:6">
      <c r="A1255" t="s">
        <v>105</v>
      </c>
    </row>
    <row r="1256" spans="1:6">
      <c r="A1256" t="s">
        <v>2</v>
      </c>
    </row>
    <row r="1257" spans="1:6">
      <c r="A1257" t="s">
        <v>3</v>
      </c>
    </row>
    <row r="1258" spans="1:6">
      <c r="A1258" t="s">
        <v>4</v>
      </c>
    </row>
    <row r="1259" spans="1:6">
      <c r="A1259" t="s">
        <v>5</v>
      </c>
    </row>
    <row r="1260" spans="1:6">
      <c r="A1260" t="s">
        <v>106</v>
      </c>
    </row>
    <row r="1261" spans="1:6">
      <c r="A1261" t="s">
        <v>7</v>
      </c>
    </row>
    <row r="1262" spans="1:6">
      <c r="A1262" t="s">
        <v>8</v>
      </c>
    </row>
    <row r="1263" spans="1:6">
      <c r="A1263" t="s">
        <v>9</v>
      </c>
    </row>
    <row r="1264" spans="1:6">
      <c r="A1264" t="s">
        <v>10</v>
      </c>
    </row>
    <row r="1265" spans="1:10">
      <c r="A1265" t="s">
        <v>11</v>
      </c>
    </row>
    <row r="1266" spans="1:10">
      <c r="A1266" t="s">
        <v>0</v>
      </c>
    </row>
    <row r="1267" spans="1:10">
      <c r="A1267" t="s">
        <v>0</v>
      </c>
    </row>
    <row r="1268" spans="1:10">
      <c r="A1268" t="s">
        <v>38</v>
      </c>
      <c r="B1268" t="s">
        <v>17</v>
      </c>
      <c r="C1268" t="s">
        <v>20</v>
      </c>
      <c r="D1268" t="s">
        <v>37</v>
      </c>
      <c r="E1268" t="s">
        <v>36</v>
      </c>
      <c r="F1268" t="s">
        <v>114</v>
      </c>
    </row>
    <row r="1269" spans="1:10">
      <c r="A1269">
        <v>1</v>
      </c>
      <c r="B1269">
        <v>-91.947999999999993</v>
      </c>
      <c r="C1269">
        <v>971</v>
      </c>
      <c r="D1269">
        <v>200000</v>
      </c>
      <c r="E1269">
        <v>90</v>
      </c>
      <c r="F1269" s="3">
        <v>79.674976614919984</v>
      </c>
      <c r="J1269" t="s">
        <v>150</v>
      </c>
    </row>
    <row r="1270" spans="1:10">
      <c r="A1270">
        <v>2</v>
      </c>
      <c r="B1270">
        <v>-91.838999999999999</v>
      </c>
      <c r="C1270">
        <v>971</v>
      </c>
      <c r="D1270">
        <v>200000</v>
      </c>
      <c r="E1270">
        <v>83</v>
      </c>
      <c r="F1270" s="3">
        <v>80.900944877713556</v>
      </c>
    </row>
    <row r="1271" spans="1:10">
      <c r="A1271">
        <v>3</v>
      </c>
      <c r="B1271">
        <v>-91.724000000000004</v>
      </c>
      <c r="C1271">
        <v>971</v>
      </c>
      <c r="D1271">
        <v>200000</v>
      </c>
      <c r="E1271">
        <v>65</v>
      </c>
      <c r="F1271" s="3">
        <v>82.235116549489788</v>
      </c>
    </row>
    <row r="1272" spans="1:10">
      <c r="A1272">
        <v>4</v>
      </c>
      <c r="B1272">
        <v>-91.611999999999995</v>
      </c>
      <c r="C1272">
        <v>971</v>
      </c>
      <c r="D1272">
        <v>200000</v>
      </c>
      <c r="E1272">
        <v>85</v>
      </c>
      <c r="F1272" s="3">
        <v>83.627269770452273</v>
      </c>
    </row>
    <row r="1273" spans="1:10">
      <c r="A1273">
        <v>5</v>
      </c>
      <c r="B1273">
        <v>-91.5</v>
      </c>
      <c r="C1273">
        <v>971</v>
      </c>
      <c r="D1273">
        <v>200000</v>
      </c>
      <c r="E1273">
        <v>71</v>
      </c>
      <c r="F1273" s="3">
        <v>85.217565705884425</v>
      </c>
    </row>
    <row r="1274" spans="1:10">
      <c r="A1274">
        <v>6</v>
      </c>
      <c r="B1274">
        <v>-91.394000000000005</v>
      </c>
      <c r="C1274">
        <v>971</v>
      </c>
      <c r="D1274">
        <v>200000</v>
      </c>
      <c r="E1274">
        <v>83</v>
      </c>
      <c r="F1274" s="3">
        <v>87.083622640515728</v>
      </c>
    </row>
    <row r="1275" spans="1:10">
      <c r="A1275">
        <v>7</v>
      </c>
      <c r="B1275">
        <v>-91.281000000000006</v>
      </c>
      <c r="C1275">
        <v>971</v>
      </c>
      <c r="D1275">
        <v>200000</v>
      </c>
      <c r="E1275">
        <v>94</v>
      </c>
      <c r="F1275" s="3">
        <v>89.788456315319436</v>
      </c>
    </row>
    <row r="1276" spans="1:10">
      <c r="A1276">
        <v>8</v>
      </c>
      <c r="B1276">
        <v>-91.165000000000006</v>
      </c>
      <c r="C1276">
        <v>971</v>
      </c>
      <c r="D1276">
        <v>200000</v>
      </c>
      <c r="E1276">
        <v>115</v>
      </c>
      <c r="F1276" s="3">
        <v>93.895469541488936</v>
      </c>
    </row>
    <row r="1277" spans="1:10">
      <c r="A1277">
        <v>9</v>
      </c>
      <c r="B1277">
        <v>-91.049000000000007</v>
      </c>
      <c r="C1277">
        <v>971</v>
      </c>
      <c r="D1277">
        <v>200000</v>
      </c>
      <c r="E1277">
        <v>121</v>
      </c>
      <c r="F1277" s="3">
        <v>100.18262918296175</v>
      </c>
    </row>
    <row r="1278" spans="1:10">
      <c r="A1278">
        <v>10</v>
      </c>
      <c r="B1278">
        <v>-90.933999999999997</v>
      </c>
      <c r="C1278">
        <v>971</v>
      </c>
      <c r="D1278">
        <v>200000</v>
      </c>
      <c r="E1278">
        <v>128</v>
      </c>
      <c r="F1278" s="3">
        <v>109.60009554785397</v>
      </c>
    </row>
    <row r="1279" spans="1:10">
      <c r="A1279">
        <v>11</v>
      </c>
      <c r="B1279">
        <v>-90.823999999999998</v>
      </c>
      <c r="C1279">
        <v>971</v>
      </c>
      <c r="D1279">
        <v>200000</v>
      </c>
      <c r="E1279">
        <v>120</v>
      </c>
      <c r="F1279" s="3">
        <v>122.55812510935793</v>
      </c>
    </row>
    <row r="1280" spans="1:10">
      <c r="A1280">
        <v>12</v>
      </c>
      <c r="B1280">
        <v>-90.709000000000003</v>
      </c>
      <c r="C1280">
        <v>971</v>
      </c>
      <c r="D1280">
        <v>200000</v>
      </c>
      <c r="E1280">
        <v>133</v>
      </c>
      <c r="F1280" s="3">
        <v>141.00321734806084</v>
      </c>
    </row>
    <row r="1281" spans="1:6">
      <c r="A1281">
        <v>13</v>
      </c>
      <c r="B1281">
        <v>-90.594999999999999</v>
      </c>
      <c r="C1281">
        <v>971</v>
      </c>
      <c r="D1281">
        <v>200000</v>
      </c>
      <c r="E1281">
        <v>157</v>
      </c>
      <c r="F1281" s="3">
        <v>164.34694024748913</v>
      </c>
    </row>
    <row r="1282" spans="1:6">
      <c r="A1282">
        <v>14</v>
      </c>
      <c r="B1282">
        <v>-90.486999999999995</v>
      </c>
      <c r="C1282">
        <v>971</v>
      </c>
      <c r="D1282">
        <v>200000</v>
      </c>
      <c r="E1282">
        <v>184</v>
      </c>
      <c r="F1282" s="3">
        <v>190.27935843299113</v>
      </c>
    </row>
    <row r="1283" spans="1:6">
      <c r="A1283">
        <v>15</v>
      </c>
      <c r="B1283">
        <v>-90.372</v>
      </c>
      <c r="C1283">
        <v>971</v>
      </c>
      <c r="D1283">
        <v>200000</v>
      </c>
      <c r="E1283">
        <v>217</v>
      </c>
      <c r="F1283" s="3">
        <v>219.87404837524855</v>
      </c>
    </row>
    <row r="1284" spans="1:6">
      <c r="A1284">
        <v>16</v>
      </c>
      <c r="B1284">
        <v>-90.256</v>
      </c>
      <c r="C1284">
        <v>971</v>
      </c>
      <c r="D1284">
        <v>200000</v>
      </c>
      <c r="E1284">
        <v>246</v>
      </c>
      <c r="F1284" s="3">
        <v>248.44611491411669</v>
      </c>
    </row>
    <row r="1285" spans="1:6">
      <c r="A1285">
        <v>17</v>
      </c>
      <c r="B1285">
        <v>-90.14</v>
      </c>
      <c r="C1285">
        <v>971</v>
      </c>
      <c r="D1285">
        <v>200000</v>
      </c>
      <c r="E1285">
        <v>276</v>
      </c>
      <c r="F1285" s="3">
        <v>271.6966578962423</v>
      </c>
    </row>
    <row r="1286" spans="1:6">
      <c r="A1286">
        <v>18</v>
      </c>
      <c r="B1286">
        <v>-90.025000000000006</v>
      </c>
      <c r="C1286">
        <v>971</v>
      </c>
      <c r="D1286">
        <v>200000</v>
      </c>
      <c r="E1286">
        <v>288</v>
      </c>
      <c r="F1286" s="3">
        <v>285.84460455085502</v>
      </c>
    </row>
    <row r="1287" spans="1:6">
      <c r="A1287">
        <v>19</v>
      </c>
      <c r="B1287">
        <v>-89.918999999999997</v>
      </c>
      <c r="C1287">
        <v>971</v>
      </c>
      <c r="D1287">
        <v>200000</v>
      </c>
      <c r="E1287">
        <v>287</v>
      </c>
      <c r="F1287" s="3">
        <v>289.0146105967325</v>
      </c>
    </row>
    <row r="1288" spans="1:6">
      <c r="A1288">
        <v>20</v>
      </c>
      <c r="B1288">
        <v>-89.805999999999997</v>
      </c>
      <c r="C1288">
        <v>971</v>
      </c>
      <c r="D1288">
        <v>200000</v>
      </c>
      <c r="E1288">
        <v>289</v>
      </c>
      <c r="F1288" s="3">
        <v>281.59790914589752</v>
      </c>
    </row>
    <row r="1289" spans="1:6">
      <c r="A1289">
        <v>21</v>
      </c>
      <c r="B1289">
        <v>-89.691000000000003</v>
      </c>
      <c r="C1289">
        <v>971</v>
      </c>
      <c r="D1289">
        <v>200000</v>
      </c>
      <c r="E1289">
        <v>288</v>
      </c>
      <c r="F1289" s="3">
        <v>264.18085770145672</v>
      </c>
    </row>
    <row r="1290" spans="1:6">
      <c r="A1290">
        <v>22</v>
      </c>
      <c r="B1290">
        <v>-89.576999999999998</v>
      </c>
      <c r="C1290">
        <v>971</v>
      </c>
      <c r="D1290">
        <v>200000</v>
      </c>
      <c r="E1290">
        <v>223</v>
      </c>
      <c r="F1290" s="3">
        <v>240.2293861618808</v>
      </c>
    </row>
    <row r="1291" spans="1:6">
      <c r="A1291">
        <v>23</v>
      </c>
      <c r="B1291">
        <v>-89.457999999999998</v>
      </c>
      <c r="C1291">
        <v>971</v>
      </c>
      <c r="D1291">
        <v>200000</v>
      </c>
      <c r="E1291">
        <v>218</v>
      </c>
      <c r="F1291" s="3">
        <v>212.28739822018434</v>
      </c>
    </row>
    <row r="1292" spans="1:6">
      <c r="A1292">
        <v>24</v>
      </c>
      <c r="B1292">
        <v>-89.341999999999999</v>
      </c>
      <c r="C1292">
        <v>971</v>
      </c>
      <c r="D1292">
        <v>200000</v>
      </c>
      <c r="E1292">
        <v>181</v>
      </c>
      <c r="F1292" s="3">
        <v>185.98654027793407</v>
      </c>
    </row>
    <row r="1293" spans="1:6">
      <c r="A1293">
        <v>25</v>
      </c>
      <c r="B1293">
        <v>-89.234999999999999</v>
      </c>
      <c r="C1293">
        <v>971</v>
      </c>
      <c r="D1293">
        <v>200000</v>
      </c>
      <c r="E1293">
        <v>141</v>
      </c>
      <c r="F1293" s="3">
        <v>164.94836230456031</v>
      </c>
    </row>
    <row r="1294" spans="1:6">
      <c r="A1294">
        <v>26</v>
      </c>
      <c r="B1294">
        <v>-89.13</v>
      </c>
      <c r="C1294">
        <v>971</v>
      </c>
      <c r="D1294">
        <v>200000</v>
      </c>
      <c r="E1294">
        <v>171</v>
      </c>
      <c r="F1294" s="3">
        <v>148.44639047068461</v>
      </c>
    </row>
    <row r="1295" spans="1:6">
      <c r="A1295">
        <v>27</v>
      </c>
      <c r="B1295">
        <v>-89.016000000000005</v>
      </c>
      <c r="C1295">
        <v>971</v>
      </c>
      <c r="D1295">
        <v>200000</v>
      </c>
      <c r="E1295">
        <v>148</v>
      </c>
      <c r="F1295" s="3">
        <v>135.40791578422545</v>
      </c>
    </row>
    <row r="1296" spans="1:6">
      <c r="A1296">
        <v>28</v>
      </c>
      <c r="B1296">
        <v>-88.896000000000001</v>
      </c>
      <c r="C1296">
        <v>971</v>
      </c>
      <c r="D1296">
        <v>200000</v>
      </c>
      <c r="E1296">
        <v>126</v>
      </c>
      <c r="F1296" s="3">
        <v>126.57470733613579</v>
      </c>
    </row>
    <row r="1297" spans="1:6">
      <c r="A1297">
        <v>29</v>
      </c>
      <c r="B1297">
        <v>-88.790999999999997</v>
      </c>
      <c r="C1297">
        <v>971</v>
      </c>
      <c r="D1297">
        <v>200000</v>
      </c>
      <c r="E1297">
        <v>116</v>
      </c>
      <c r="F1297" s="3">
        <v>122.09052053142811</v>
      </c>
    </row>
    <row r="1298" spans="1:6">
      <c r="A1298">
        <v>30</v>
      </c>
      <c r="B1298">
        <v>-88.671999999999997</v>
      </c>
      <c r="C1298">
        <v>971</v>
      </c>
      <c r="D1298">
        <v>200000</v>
      </c>
      <c r="E1298">
        <v>114</v>
      </c>
      <c r="F1298" s="3">
        <v>119.59573123912648</v>
      </c>
    </row>
    <row r="1299" spans="1:6">
      <c r="A1299">
        <v>31</v>
      </c>
      <c r="B1299">
        <v>-88.56</v>
      </c>
      <c r="C1299">
        <v>971</v>
      </c>
      <c r="D1299">
        <v>200000</v>
      </c>
      <c r="E1299">
        <v>113</v>
      </c>
      <c r="F1299" s="3">
        <v>118.88253655714851</v>
      </c>
    </row>
    <row r="1300" spans="1:6">
      <c r="A1300">
        <v>32</v>
      </c>
      <c r="B1300">
        <v>-88.451999999999998</v>
      </c>
      <c r="C1300">
        <v>971</v>
      </c>
      <c r="D1300">
        <v>200000</v>
      </c>
      <c r="E1300">
        <v>127</v>
      </c>
      <c r="F1300" s="3">
        <v>119.08867936006124</v>
      </c>
    </row>
    <row r="1301" spans="1:6">
      <c r="A1301" t="s">
        <v>0</v>
      </c>
    </row>
    <row r="1302" spans="1:6">
      <c r="A1302" t="s">
        <v>0</v>
      </c>
    </row>
    <row r="1303" spans="1:6">
      <c r="A1303" t="s">
        <v>0</v>
      </c>
    </row>
    <row r="1304" spans="1:6">
      <c r="A1304" t="s">
        <v>0</v>
      </c>
    </row>
    <row r="1305" spans="1:6">
      <c r="A1305" t="s">
        <v>107</v>
      </c>
    </row>
    <row r="1306" spans="1:6">
      <c r="A1306" t="s">
        <v>2</v>
      </c>
    </row>
    <row r="1307" spans="1:6">
      <c r="A1307" t="s">
        <v>3</v>
      </c>
    </row>
    <row r="1308" spans="1:6">
      <c r="A1308" t="s">
        <v>4</v>
      </c>
    </row>
    <row r="1309" spans="1:6">
      <c r="A1309" t="s">
        <v>5</v>
      </c>
    </row>
    <row r="1310" spans="1:6">
      <c r="A1310" t="s">
        <v>108</v>
      </c>
    </row>
    <row r="1311" spans="1:6">
      <c r="A1311" t="s">
        <v>7</v>
      </c>
    </row>
    <row r="1312" spans="1:6">
      <c r="A1312" t="s">
        <v>8</v>
      </c>
    </row>
    <row r="1313" spans="1:10">
      <c r="A1313" t="s">
        <v>9</v>
      </c>
    </row>
    <row r="1314" spans="1:10">
      <c r="A1314" t="s">
        <v>10</v>
      </c>
    </row>
    <row r="1315" spans="1:10">
      <c r="A1315" t="s">
        <v>11</v>
      </c>
    </row>
    <row r="1316" spans="1:10">
      <c r="A1316" t="s">
        <v>0</v>
      </c>
    </row>
    <row r="1317" spans="1:10">
      <c r="A1317" t="s">
        <v>0</v>
      </c>
    </row>
    <row r="1318" spans="1:10">
      <c r="A1318" t="s">
        <v>38</v>
      </c>
      <c r="B1318" t="s">
        <v>17</v>
      </c>
      <c r="C1318" t="s">
        <v>20</v>
      </c>
      <c r="D1318" t="s">
        <v>37</v>
      </c>
      <c r="E1318" t="s">
        <v>36</v>
      </c>
      <c r="F1318" t="s">
        <v>114</v>
      </c>
    </row>
    <row r="1319" spans="1:10">
      <c r="A1319">
        <v>1</v>
      </c>
      <c r="B1319">
        <v>-91.947999999999993</v>
      </c>
      <c r="C1319">
        <v>976</v>
      </c>
      <c r="D1319">
        <v>200000</v>
      </c>
      <c r="E1319">
        <v>68</v>
      </c>
      <c r="F1319" s="3">
        <v>69.804538127432849</v>
      </c>
      <c r="J1319" t="s">
        <v>151</v>
      </c>
    </row>
    <row r="1320" spans="1:10">
      <c r="A1320">
        <v>2</v>
      </c>
      <c r="B1320">
        <v>-91.838999999999999</v>
      </c>
      <c r="C1320">
        <v>976</v>
      </c>
      <c r="D1320">
        <v>200000</v>
      </c>
      <c r="E1320">
        <v>73</v>
      </c>
      <c r="F1320" s="3">
        <v>71.319616307847994</v>
      </c>
    </row>
    <row r="1321" spans="1:10">
      <c r="A1321">
        <v>3</v>
      </c>
      <c r="B1321">
        <v>-91.724000000000004</v>
      </c>
      <c r="C1321">
        <v>976</v>
      </c>
      <c r="D1321">
        <v>200000</v>
      </c>
      <c r="E1321">
        <v>58</v>
      </c>
      <c r="F1321" s="3">
        <v>73.049894872814164</v>
      </c>
    </row>
    <row r="1322" spans="1:10">
      <c r="A1322">
        <v>4</v>
      </c>
      <c r="B1322">
        <v>-91.611999999999995</v>
      </c>
      <c r="C1322">
        <v>976</v>
      </c>
      <c r="D1322">
        <v>200000</v>
      </c>
      <c r="E1322">
        <v>69</v>
      </c>
      <c r="F1322" s="3">
        <v>74.996279757906777</v>
      </c>
    </row>
    <row r="1323" spans="1:10">
      <c r="A1323">
        <v>5</v>
      </c>
      <c r="B1323">
        <v>-91.5</v>
      </c>
      <c r="C1323">
        <v>976</v>
      </c>
      <c r="D1323">
        <v>200000</v>
      </c>
      <c r="E1323">
        <v>88</v>
      </c>
      <c r="F1323" s="3">
        <v>77.429581240687455</v>
      </c>
    </row>
    <row r="1324" spans="1:10">
      <c r="A1324">
        <v>6</v>
      </c>
      <c r="B1324">
        <v>-91.394000000000005</v>
      </c>
      <c r="C1324">
        <v>976</v>
      </c>
      <c r="D1324">
        <v>200000</v>
      </c>
      <c r="E1324">
        <v>82</v>
      </c>
      <c r="F1324" s="3">
        <v>80.512289952178634</v>
      </c>
    </row>
    <row r="1325" spans="1:10">
      <c r="A1325">
        <v>7</v>
      </c>
      <c r="B1325">
        <v>-91.281000000000006</v>
      </c>
      <c r="C1325">
        <v>976</v>
      </c>
      <c r="D1325">
        <v>200000</v>
      </c>
      <c r="E1325">
        <v>109</v>
      </c>
      <c r="F1325" s="3">
        <v>85.159116611247526</v>
      </c>
    </row>
    <row r="1326" spans="1:10">
      <c r="A1326">
        <v>8</v>
      </c>
      <c r="B1326">
        <v>-91.165000000000006</v>
      </c>
      <c r="C1326">
        <v>976</v>
      </c>
      <c r="D1326">
        <v>200000</v>
      </c>
      <c r="E1326">
        <v>103</v>
      </c>
      <c r="F1326" s="3">
        <v>92.15428025411471</v>
      </c>
    </row>
    <row r="1327" spans="1:10">
      <c r="A1327">
        <v>9</v>
      </c>
      <c r="B1327">
        <v>-91.049000000000007</v>
      </c>
      <c r="C1327">
        <v>976</v>
      </c>
      <c r="D1327">
        <v>200000</v>
      </c>
      <c r="E1327">
        <v>115</v>
      </c>
      <c r="F1327" s="3">
        <v>102.3459566102996</v>
      </c>
    </row>
    <row r="1328" spans="1:10">
      <c r="A1328">
        <v>10</v>
      </c>
      <c r="B1328">
        <v>-90.933999999999997</v>
      </c>
      <c r="C1328">
        <v>976</v>
      </c>
      <c r="D1328">
        <v>200000</v>
      </c>
      <c r="E1328">
        <v>98</v>
      </c>
      <c r="F1328" s="3">
        <v>116.52605967977922</v>
      </c>
    </row>
    <row r="1329" spans="1:6">
      <c r="A1329">
        <v>11</v>
      </c>
      <c r="B1329">
        <v>-90.823999999999998</v>
      </c>
      <c r="C1329">
        <v>976</v>
      </c>
      <c r="D1329">
        <v>200000</v>
      </c>
      <c r="E1329">
        <v>137</v>
      </c>
      <c r="F1329" s="3">
        <v>134.46988657851941</v>
      </c>
    </row>
    <row r="1330" spans="1:6">
      <c r="A1330">
        <v>12</v>
      </c>
      <c r="B1330">
        <v>-90.709000000000003</v>
      </c>
      <c r="C1330">
        <v>976</v>
      </c>
      <c r="D1330">
        <v>200000</v>
      </c>
      <c r="E1330">
        <v>159</v>
      </c>
      <c r="F1330" s="3">
        <v>157.81756746655381</v>
      </c>
    </row>
    <row r="1331" spans="1:6">
      <c r="A1331">
        <v>13</v>
      </c>
      <c r="B1331">
        <v>-90.594999999999999</v>
      </c>
      <c r="C1331">
        <v>976</v>
      </c>
      <c r="D1331">
        <v>200000</v>
      </c>
      <c r="E1331">
        <v>191</v>
      </c>
      <c r="F1331" s="3">
        <v>184.69790447192864</v>
      </c>
    </row>
    <row r="1332" spans="1:6">
      <c r="A1332">
        <v>14</v>
      </c>
      <c r="B1332">
        <v>-90.486999999999995</v>
      </c>
      <c r="C1332">
        <v>976</v>
      </c>
      <c r="D1332">
        <v>200000</v>
      </c>
      <c r="E1332">
        <v>200</v>
      </c>
      <c r="F1332" s="3">
        <v>211.83268476515116</v>
      </c>
    </row>
    <row r="1333" spans="1:6">
      <c r="A1333">
        <v>15</v>
      </c>
      <c r="B1333">
        <v>-90.372</v>
      </c>
      <c r="C1333">
        <v>976</v>
      </c>
      <c r="D1333">
        <v>200000</v>
      </c>
      <c r="E1333">
        <v>242</v>
      </c>
      <c r="F1333" s="3">
        <v>239.71790103458309</v>
      </c>
    </row>
    <row r="1334" spans="1:6">
      <c r="A1334">
        <v>16</v>
      </c>
      <c r="B1334">
        <v>-90.256</v>
      </c>
      <c r="C1334">
        <v>976</v>
      </c>
      <c r="D1334">
        <v>200000</v>
      </c>
      <c r="E1334">
        <v>242</v>
      </c>
      <c r="F1334" s="3">
        <v>263.34510726583483</v>
      </c>
    </row>
    <row r="1335" spans="1:6">
      <c r="A1335">
        <v>17</v>
      </c>
      <c r="B1335">
        <v>-90.14</v>
      </c>
      <c r="C1335">
        <v>976</v>
      </c>
      <c r="D1335">
        <v>200000</v>
      </c>
      <c r="E1335">
        <v>308</v>
      </c>
      <c r="F1335" s="3">
        <v>279.11069316239895</v>
      </c>
    </row>
    <row r="1336" spans="1:6">
      <c r="A1336">
        <v>18</v>
      </c>
      <c r="B1336">
        <v>-90.025000000000006</v>
      </c>
      <c r="C1336">
        <v>976</v>
      </c>
      <c r="D1336">
        <v>200000</v>
      </c>
      <c r="E1336">
        <v>300</v>
      </c>
      <c r="F1336" s="3">
        <v>284.68186832417126</v>
      </c>
    </row>
    <row r="1337" spans="1:6">
      <c r="A1337">
        <v>19</v>
      </c>
      <c r="B1337">
        <v>-89.918999999999997</v>
      </c>
      <c r="C1337">
        <v>976</v>
      </c>
      <c r="D1337">
        <v>200000</v>
      </c>
      <c r="E1337">
        <v>278</v>
      </c>
      <c r="F1337" s="3">
        <v>280.32675841198079</v>
      </c>
    </row>
    <row r="1338" spans="1:6">
      <c r="A1338">
        <v>20</v>
      </c>
      <c r="B1338">
        <v>-89.805999999999997</v>
      </c>
      <c r="C1338">
        <v>976</v>
      </c>
      <c r="D1338">
        <v>200000</v>
      </c>
      <c r="E1338">
        <v>252</v>
      </c>
      <c r="F1338" s="3">
        <v>266.58607436662146</v>
      </c>
    </row>
    <row r="1339" spans="1:6">
      <c r="A1339">
        <v>21</v>
      </c>
      <c r="B1339">
        <v>-89.691000000000003</v>
      </c>
      <c r="C1339">
        <v>976</v>
      </c>
      <c r="D1339">
        <v>200000</v>
      </c>
      <c r="E1339">
        <v>227</v>
      </c>
      <c r="F1339" s="3">
        <v>245.35792799568952</v>
      </c>
    </row>
    <row r="1340" spans="1:6">
      <c r="A1340">
        <v>22</v>
      </c>
      <c r="B1340">
        <v>-89.576999999999998</v>
      </c>
      <c r="C1340">
        <v>976</v>
      </c>
      <c r="D1340">
        <v>200000</v>
      </c>
      <c r="E1340">
        <v>243</v>
      </c>
      <c r="F1340" s="3">
        <v>220.37157397730607</v>
      </c>
    </row>
    <row r="1341" spans="1:6">
      <c r="A1341">
        <v>23</v>
      </c>
      <c r="B1341">
        <v>-89.457999999999998</v>
      </c>
      <c r="C1341">
        <v>976</v>
      </c>
      <c r="D1341">
        <v>200000</v>
      </c>
      <c r="E1341">
        <v>196</v>
      </c>
      <c r="F1341" s="3">
        <v>193.71953654104948</v>
      </c>
    </row>
    <row r="1342" spans="1:6">
      <c r="A1342">
        <v>24</v>
      </c>
      <c r="B1342">
        <v>-89.341999999999999</v>
      </c>
      <c r="C1342">
        <v>976</v>
      </c>
      <c r="D1342">
        <v>200000</v>
      </c>
      <c r="E1342">
        <v>194</v>
      </c>
      <c r="F1342" s="3">
        <v>170.09797391383577</v>
      </c>
    </row>
    <row r="1343" spans="1:6">
      <c r="A1343">
        <v>25</v>
      </c>
      <c r="B1343">
        <v>-89.234999999999999</v>
      </c>
      <c r="C1343">
        <v>976</v>
      </c>
      <c r="D1343">
        <v>200000</v>
      </c>
      <c r="E1343">
        <v>145</v>
      </c>
      <c r="F1343" s="3">
        <v>151.97298508348234</v>
      </c>
    </row>
    <row r="1344" spans="1:6">
      <c r="A1344">
        <v>26</v>
      </c>
      <c r="B1344">
        <v>-89.13</v>
      </c>
      <c r="C1344">
        <v>976</v>
      </c>
      <c r="D1344">
        <v>200000</v>
      </c>
      <c r="E1344">
        <v>135</v>
      </c>
      <c r="F1344" s="3">
        <v>138.18860325587781</v>
      </c>
    </row>
    <row r="1345" spans="1:6">
      <c r="A1345">
        <v>27</v>
      </c>
      <c r="B1345">
        <v>-89.016000000000005</v>
      </c>
      <c r="C1345">
        <v>976</v>
      </c>
      <c r="D1345">
        <v>200000</v>
      </c>
      <c r="E1345">
        <v>108</v>
      </c>
      <c r="F1345" s="3">
        <v>127.59219179523481</v>
      </c>
    </row>
    <row r="1346" spans="1:6">
      <c r="A1346">
        <v>28</v>
      </c>
      <c r="B1346">
        <v>-88.896000000000001</v>
      </c>
      <c r="C1346">
        <v>976</v>
      </c>
      <c r="D1346">
        <v>200000</v>
      </c>
      <c r="E1346">
        <v>114</v>
      </c>
      <c r="F1346" s="3">
        <v>120.63531849888281</v>
      </c>
    </row>
    <row r="1347" spans="1:6">
      <c r="A1347">
        <v>29</v>
      </c>
      <c r="B1347">
        <v>-88.790999999999997</v>
      </c>
      <c r="C1347">
        <v>976</v>
      </c>
      <c r="D1347">
        <v>200000</v>
      </c>
      <c r="E1347">
        <v>114</v>
      </c>
      <c r="F1347" s="3">
        <v>117.26725539759553</v>
      </c>
    </row>
    <row r="1348" spans="1:6">
      <c r="A1348">
        <v>30</v>
      </c>
      <c r="B1348">
        <v>-88.671999999999997</v>
      </c>
      <c r="C1348">
        <v>976</v>
      </c>
      <c r="D1348">
        <v>200000</v>
      </c>
      <c r="E1348">
        <v>130</v>
      </c>
      <c r="F1348" s="3">
        <v>115.5965053168763</v>
      </c>
    </row>
    <row r="1349" spans="1:6">
      <c r="A1349">
        <v>31</v>
      </c>
      <c r="B1349">
        <v>-88.56</v>
      </c>
      <c r="C1349">
        <v>976</v>
      </c>
      <c r="D1349">
        <v>200000</v>
      </c>
      <c r="E1349">
        <v>131</v>
      </c>
      <c r="F1349" s="3">
        <v>115.38106636572047</v>
      </c>
    </row>
    <row r="1350" spans="1:6">
      <c r="A1350">
        <v>32</v>
      </c>
      <c r="B1350">
        <v>-88.451999999999998</v>
      </c>
      <c r="C1350">
        <v>976</v>
      </c>
      <c r="D1350">
        <v>200000</v>
      </c>
      <c r="E1350">
        <v>108</v>
      </c>
      <c r="F1350" s="3">
        <v>115.92221736755882</v>
      </c>
    </row>
    <row r="1351" spans="1:6">
      <c r="A1351" t="s">
        <v>0</v>
      </c>
    </row>
    <row r="1352" spans="1:6">
      <c r="A1352" t="s">
        <v>0</v>
      </c>
    </row>
    <row r="1353" spans="1:6">
      <c r="A1353" t="s">
        <v>0</v>
      </c>
    </row>
    <row r="1354" spans="1:6">
      <c r="A1354" t="s">
        <v>0</v>
      </c>
    </row>
    <row r="1355" spans="1:6">
      <c r="A1355" t="s">
        <v>109</v>
      </c>
    </row>
    <row r="1356" spans="1:6">
      <c r="A1356" t="s">
        <v>2</v>
      </c>
    </row>
    <row r="1357" spans="1:6">
      <c r="A1357" t="s">
        <v>3</v>
      </c>
    </row>
    <row r="1358" spans="1:6">
      <c r="A1358" t="s">
        <v>4</v>
      </c>
    </row>
    <row r="1359" spans="1:6">
      <c r="A1359" t="s">
        <v>5</v>
      </c>
    </row>
    <row r="1360" spans="1:6">
      <c r="A1360" t="s">
        <v>110</v>
      </c>
    </row>
    <row r="1361" spans="1:10">
      <c r="A1361" t="s">
        <v>7</v>
      </c>
    </row>
    <row r="1362" spans="1:10">
      <c r="A1362" t="s">
        <v>8</v>
      </c>
    </row>
    <row r="1363" spans="1:10">
      <c r="A1363" t="s">
        <v>9</v>
      </c>
    </row>
    <row r="1364" spans="1:10">
      <c r="A1364" t="s">
        <v>10</v>
      </c>
    </row>
    <row r="1365" spans="1:10">
      <c r="A1365" t="s">
        <v>11</v>
      </c>
    </row>
    <row r="1366" spans="1:10">
      <c r="A1366" t="s">
        <v>0</v>
      </c>
    </row>
    <row r="1367" spans="1:10">
      <c r="A1367" t="s">
        <v>0</v>
      </c>
    </row>
    <row r="1368" spans="1:10">
      <c r="A1368" t="s">
        <v>38</v>
      </c>
      <c r="B1368" t="s">
        <v>17</v>
      </c>
      <c r="C1368" t="s">
        <v>20</v>
      </c>
      <c r="D1368" t="s">
        <v>37</v>
      </c>
      <c r="E1368" t="s">
        <v>36</v>
      </c>
      <c r="F1368" t="s">
        <v>114</v>
      </c>
    </row>
    <row r="1369" spans="1:10">
      <c r="A1369">
        <v>1</v>
      </c>
      <c r="B1369">
        <v>-91.947999999999993</v>
      </c>
      <c r="C1369">
        <v>975</v>
      </c>
      <c r="D1369">
        <v>200000</v>
      </c>
      <c r="E1369">
        <v>82</v>
      </c>
      <c r="F1369" s="3">
        <v>77.718937509810985</v>
      </c>
      <c r="J1369" t="s">
        <v>152</v>
      </c>
    </row>
    <row r="1370" spans="1:10">
      <c r="A1370">
        <v>2</v>
      </c>
      <c r="B1370">
        <v>-91.838999999999999</v>
      </c>
      <c r="C1370">
        <v>975</v>
      </c>
      <c r="D1370">
        <v>200000</v>
      </c>
      <c r="E1370">
        <v>61</v>
      </c>
      <c r="F1370" s="3">
        <v>78.981371344176097</v>
      </c>
    </row>
    <row r="1371" spans="1:10">
      <c r="A1371">
        <v>3</v>
      </c>
      <c r="B1371">
        <v>-91.724000000000004</v>
      </c>
      <c r="C1371">
        <v>975</v>
      </c>
      <c r="D1371">
        <v>200000</v>
      </c>
      <c r="E1371">
        <v>73</v>
      </c>
      <c r="F1371" s="3">
        <v>80.442110409654816</v>
      </c>
    </row>
    <row r="1372" spans="1:10">
      <c r="A1372">
        <v>4</v>
      </c>
      <c r="B1372">
        <v>-91.611999999999995</v>
      </c>
      <c r="C1372">
        <v>975</v>
      </c>
      <c r="D1372">
        <v>200000</v>
      </c>
      <c r="E1372">
        <v>92</v>
      </c>
      <c r="F1372" s="3">
        <v>82.123620475503188</v>
      </c>
    </row>
    <row r="1373" spans="1:10">
      <c r="A1373">
        <v>5</v>
      </c>
      <c r="B1373">
        <v>-91.5</v>
      </c>
      <c r="C1373">
        <v>975</v>
      </c>
      <c r="D1373">
        <v>200000</v>
      </c>
      <c r="E1373">
        <v>104</v>
      </c>
      <c r="F1373" s="3">
        <v>84.293536555552279</v>
      </c>
    </row>
    <row r="1374" spans="1:10">
      <c r="A1374">
        <v>6</v>
      </c>
      <c r="B1374">
        <v>-91.394000000000005</v>
      </c>
      <c r="C1374">
        <v>975</v>
      </c>
      <c r="D1374">
        <v>200000</v>
      </c>
      <c r="E1374">
        <v>82</v>
      </c>
      <c r="F1374" s="3">
        <v>87.137287026667778</v>
      </c>
    </row>
    <row r="1375" spans="1:10">
      <c r="A1375">
        <v>7</v>
      </c>
      <c r="B1375">
        <v>-91.281000000000006</v>
      </c>
      <c r="C1375">
        <v>975</v>
      </c>
      <c r="D1375">
        <v>200000</v>
      </c>
      <c r="E1375">
        <v>101</v>
      </c>
      <c r="F1375" s="3">
        <v>91.558959134834481</v>
      </c>
    </row>
    <row r="1376" spans="1:10">
      <c r="A1376">
        <v>8</v>
      </c>
      <c r="B1376">
        <v>-91.165000000000006</v>
      </c>
      <c r="C1376">
        <v>975</v>
      </c>
      <c r="D1376">
        <v>200000</v>
      </c>
      <c r="E1376">
        <v>103</v>
      </c>
      <c r="F1376" s="3">
        <v>98.386173700235048</v>
      </c>
    </row>
    <row r="1377" spans="1:6">
      <c r="A1377">
        <v>9</v>
      </c>
      <c r="B1377">
        <v>-91.049000000000007</v>
      </c>
      <c r="C1377">
        <v>975</v>
      </c>
      <c r="D1377">
        <v>200000</v>
      </c>
      <c r="E1377">
        <v>101</v>
      </c>
      <c r="F1377" s="3">
        <v>108.51489033763818</v>
      </c>
    </row>
    <row r="1378" spans="1:6">
      <c r="A1378">
        <v>10</v>
      </c>
      <c r="B1378">
        <v>-90.933999999999997</v>
      </c>
      <c r="C1378">
        <v>975</v>
      </c>
      <c r="D1378">
        <v>200000</v>
      </c>
      <c r="E1378">
        <v>148</v>
      </c>
      <c r="F1378" s="3">
        <v>122.77275628333219</v>
      </c>
    </row>
    <row r="1379" spans="1:6">
      <c r="A1379">
        <v>11</v>
      </c>
      <c r="B1379">
        <v>-90.823999999999998</v>
      </c>
      <c r="C1379">
        <v>975</v>
      </c>
      <c r="D1379">
        <v>200000</v>
      </c>
      <c r="E1379">
        <v>142</v>
      </c>
      <c r="F1379" s="3">
        <v>140.9315446110073</v>
      </c>
    </row>
    <row r="1380" spans="1:6">
      <c r="A1380">
        <v>12</v>
      </c>
      <c r="B1380">
        <v>-90.709000000000003</v>
      </c>
      <c r="C1380">
        <v>975</v>
      </c>
      <c r="D1380">
        <v>200000</v>
      </c>
      <c r="E1380">
        <v>164</v>
      </c>
      <c r="F1380" s="3">
        <v>164.61252144768758</v>
      </c>
    </row>
    <row r="1381" spans="1:6">
      <c r="A1381">
        <v>13</v>
      </c>
      <c r="B1381">
        <v>-90.594999999999999</v>
      </c>
      <c r="C1381">
        <v>975</v>
      </c>
      <c r="D1381">
        <v>200000</v>
      </c>
      <c r="E1381">
        <v>179</v>
      </c>
      <c r="F1381" s="3">
        <v>191.82836942456211</v>
      </c>
    </row>
    <row r="1382" spans="1:6">
      <c r="A1382">
        <v>14</v>
      </c>
      <c r="B1382">
        <v>-90.486999999999995</v>
      </c>
      <c r="C1382">
        <v>975</v>
      </c>
      <c r="D1382">
        <v>200000</v>
      </c>
      <c r="E1382">
        <v>204</v>
      </c>
      <c r="F1382" s="3">
        <v>219.13496138365113</v>
      </c>
    </row>
    <row r="1383" spans="1:6">
      <c r="A1383">
        <v>15</v>
      </c>
      <c r="B1383">
        <v>-90.372</v>
      </c>
      <c r="C1383">
        <v>975</v>
      </c>
      <c r="D1383">
        <v>200000</v>
      </c>
      <c r="E1383">
        <v>237</v>
      </c>
      <c r="F1383" s="3">
        <v>246.85865972104165</v>
      </c>
    </row>
    <row r="1384" spans="1:6">
      <c r="A1384">
        <v>16</v>
      </c>
      <c r="B1384">
        <v>-90.256</v>
      </c>
      <c r="C1384">
        <v>975</v>
      </c>
      <c r="D1384">
        <v>200000</v>
      </c>
      <c r="E1384">
        <v>271</v>
      </c>
      <c r="F1384" s="3">
        <v>269.79855728170088</v>
      </c>
    </row>
    <row r="1385" spans="1:6">
      <c r="A1385">
        <v>17</v>
      </c>
      <c r="B1385">
        <v>-90.14</v>
      </c>
      <c r="C1385">
        <v>975</v>
      </c>
      <c r="D1385">
        <v>200000</v>
      </c>
      <c r="E1385">
        <v>318</v>
      </c>
      <c r="F1385" s="3">
        <v>284.28665653107612</v>
      </c>
    </row>
    <row r="1386" spans="1:6">
      <c r="A1386">
        <v>18</v>
      </c>
      <c r="B1386">
        <v>-90.025000000000006</v>
      </c>
      <c r="C1386">
        <v>975</v>
      </c>
      <c r="D1386">
        <v>200000</v>
      </c>
      <c r="E1386">
        <v>291</v>
      </c>
      <c r="F1386" s="3">
        <v>288.09876648554888</v>
      </c>
    </row>
    <row r="1387" spans="1:6">
      <c r="A1387">
        <v>19</v>
      </c>
      <c r="B1387">
        <v>-89.918999999999997</v>
      </c>
      <c r="C1387">
        <v>975</v>
      </c>
      <c r="D1387">
        <v>200000</v>
      </c>
      <c r="E1387">
        <v>288</v>
      </c>
      <c r="F1387" s="3">
        <v>281.89042988026563</v>
      </c>
    </row>
    <row r="1388" spans="1:6">
      <c r="A1388">
        <v>20</v>
      </c>
      <c r="B1388">
        <v>-89.805999999999997</v>
      </c>
      <c r="C1388">
        <v>975</v>
      </c>
      <c r="D1388">
        <v>200000</v>
      </c>
      <c r="E1388">
        <v>268</v>
      </c>
      <c r="F1388" s="3">
        <v>266.22003791583978</v>
      </c>
    </row>
    <row r="1389" spans="1:6">
      <c r="A1389">
        <v>21</v>
      </c>
      <c r="B1389">
        <v>-89.691000000000003</v>
      </c>
      <c r="C1389">
        <v>975</v>
      </c>
      <c r="D1389">
        <v>200000</v>
      </c>
      <c r="E1389">
        <v>233</v>
      </c>
      <c r="F1389" s="3">
        <v>243.38012688954154</v>
      </c>
    </row>
    <row r="1390" spans="1:6">
      <c r="A1390">
        <v>22</v>
      </c>
      <c r="B1390">
        <v>-89.576999999999998</v>
      </c>
      <c r="C1390">
        <v>975</v>
      </c>
      <c r="D1390">
        <v>200000</v>
      </c>
      <c r="E1390">
        <v>206</v>
      </c>
      <c r="F1390" s="3">
        <v>217.36370520559228</v>
      </c>
    </row>
    <row r="1391" spans="1:6">
      <c r="A1391">
        <v>23</v>
      </c>
      <c r="B1391">
        <v>-89.457999999999998</v>
      </c>
      <c r="C1391">
        <v>975</v>
      </c>
      <c r="D1391">
        <v>200000</v>
      </c>
      <c r="E1391">
        <v>202</v>
      </c>
      <c r="F1391" s="3">
        <v>190.31343272060258</v>
      </c>
    </row>
    <row r="1392" spans="1:6">
      <c r="A1392">
        <v>24</v>
      </c>
      <c r="B1392">
        <v>-89.341999999999999</v>
      </c>
      <c r="C1392">
        <v>975</v>
      </c>
      <c r="D1392">
        <v>200000</v>
      </c>
      <c r="E1392">
        <v>155</v>
      </c>
      <c r="F1392" s="3">
        <v>166.88346819933363</v>
      </c>
    </row>
    <row r="1393" spans="1:6">
      <c r="A1393">
        <v>25</v>
      </c>
      <c r="B1393">
        <v>-89.234999999999999</v>
      </c>
      <c r="C1393">
        <v>975</v>
      </c>
      <c r="D1393">
        <v>200000</v>
      </c>
      <c r="E1393">
        <v>141</v>
      </c>
      <c r="F1393" s="3">
        <v>149.27790834427174</v>
      </c>
    </row>
    <row r="1394" spans="1:6">
      <c r="A1394">
        <v>26</v>
      </c>
      <c r="B1394">
        <v>-89.13</v>
      </c>
      <c r="C1394">
        <v>975</v>
      </c>
      <c r="D1394">
        <v>200000</v>
      </c>
      <c r="E1394">
        <v>154</v>
      </c>
      <c r="F1394" s="3">
        <v>136.14896106461327</v>
      </c>
    </row>
    <row r="1395" spans="1:6">
      <c r="A1395">
        <v>27</v>
      </c>
      <c r="B1395">
        <v>-89.016000000000005</v>
      </c>
      <c r="C1395">
        <v>975</v>
      </c>
      <c r="D1395">
        <v>200000</v>
      </c>
      <c r="E1395">
        <v>144</v>
      </c>
      <c r="F1395" s="3">
        <v>126.25746757144491</v>
      </c>
    </row>
    <row r="1396" spans="1:6">
      <c r="A1396">
        <v>28</v>
      </c>
      <c r="B1396">
        <v>-88.896000000000001</v>
      </c>
      <c r="C1396">
        <v>975</v>
      </c>
      <c r="D1396">
        <v>200000</v>
      </c>
      <c r="E1396">
        <v>108</v>
      </c>
      <c r="F1396" s="3">
        <v>119.9009717810323</v>
      </c>
    </row>
    <row r="1397" spans="1:6">
      <c r="A1397">
        <v>29</v>
      </c>
      <c r="B1397">
        <v>-88.790999999999997</v>
      </c>
      <c r="C1397">
        <v>975</v>
      </c>
      <c r="D1397">
        <v>200000</v>
      </c>
      <c r="E1397">
        <v>124</v>
      </c>
      <c r="F1397" s="3">
        <v>116.88671189762982</v>
      </c>
    </row>
    <row r="1398" spans="1:6">
      <c r="A1398">
        <v>30</v>
      </c>
      <c r="B1398">
        <v>-88.671999999999997</v>
      </c>
      <c r="C1398">
        <v>975</v>
      </c>
      <c r="D1398">
        <v>200000</v>
      </c>
      <c r="E1398">
        <v>110</v>
      </c>
      <c r="F1398" s="3">
        <v>115.42099498785936</v>
      </c>
    </row>
    <row r="1399" spans="1:6">
      <c r="A1399">
        <v>31</v>
      </c>
      <c r="B1399">
        <v>-88.56</v>
      </c>
      <c r="C1399">
        <v>975</v>
      </c>
      <c r="D1399">
        <v>200000</v>
      </c>
      <c r="E1399">
        <v>106</v>
      </c>
      <c r="F1399" s="3">
        <v>115.23835754400355</v>
      </c>
    </row>
    <row r="1400" spans="1:6">
      <c r="A1400">
        <v>32</v>
      </c>
      <c r="B1400">
        <v>-88.451999999999998</v>
      </c>
      <c r="C1400">
        <v>975</v>
      </c>
      <c r="D1400">
        <v>200000</v>
      </c>
      <c r="E1400">
        <v>120</v>
      </c>
      <c r="F1400" s="3">
        <v>115.70246920728569</v>
      </c>
    </row>
    <row r="1401" spans="1:6">
      <c r="A1401" t="s">
        <v>0</v>
      </c>
    </row>
    <row r="1402" spans="1:6">
      <c r="A1402" t="s">
        <v>0</v>
      </c>
    </row>
    <row r="1403" spans="1:6">
      <c r="A1403" t="s">
        <v>0</v>
      </c>
    </row>
    <row r="1404" spans="1:6">
      <c r="A1404" t="s">
        <v>0</v>
      </c>
    </row>
    <row r="1405" spans="1:6">
      <c r="A1405" t="s">
        <v>111</v>
      </c>
    </row>
    <row r="1406" spans="1:6">
      <c r="A1406" t="s">
        <v>2</v>
      </c>
    </row>
    <row r="1407" spans="1:6">
      <c r="A1407" t="s">
        <v>3</v>
      </c>
    </row>
    <row r="1408" spans="1:6">
      <c r="A1408" t="s">
        <v>4</v>
      </c>
    </row>
    <row r="1409" spans="1:10">
      <c r="A1409" t="s">
        <v>5</v>
      </c>
    </row>
    <row r="1410" spans="1:10">
      <c r="A1410" t="s">
        <v>112</v>
      </c>
    </row>
    <row r="1411" spans="1:10">
      <c r="A1411" t="s">
        <v>7</v>
      </c>
    </row>
    <row r="1412" spans="1:10">
      <c r="A1412" t="s">
        <v>8</v>
      </c>
    </row>
    <row r="1413" spans="1:10">
      <c r="A1413" t="s">
        <v>9</v>
      </c>
    </row>
    <row r="1414" spans="1:10">
      <c r="A1414" t="s">
        <v>10</v>
      </c>
    </row>
    <row r="1415" spans="1:10">
      <c r="A1415" t="s">
        <v>11</v>
      </c>
    </row>
    <row r="1416" spans="1:10">
      <c r="A1416" t="s">
        <v>0</v>
      </c>
    </row>
    <row r="1417" spans="1:10">
      <c r="A1417" t="s">
        <v>0</v>
      </c>
    </row>
    <row r="1418" spans="1:10">
      <c r="A1418" t="s">
        <v>38</v>
      </c>
      <c r="B1418" t="s">
        <v>17</v>
      </c>
      <c r="C1418" t="s">
        <v>20</v>
      </c>
      <c r="D1418" t="s">
        <v>37</v>
      </c>
      <c r="E1418" t="s">
        <v>36</v>
      </c>
      <c r="F1418" t="s">
        <v>114</v>
      </c>
    </row>
    <row r="1419" spans="1:10">
      <c r="A1419">
        <v>1</v>
      </c>
      <c r="B1419">
        <v>-91.947999999999993</v>
      </c>
      <c r="C1419">
        <v>970</v>
      </c>
      <c r="D1419">
        <v>200000</v>
      </c>
      <c r="E1419">
        <v>58</v>
      </c>
      <c r="F1419" s="3">
        <v>71.019908565401906</v>
      </c>
      <c r="J1419" t="s">
        <v>153</v>
      </c>
    </row>
    <row r="1420" spans="1:10">
      <c r="A1420">
        <v>2</v>
      </c>
      <c r="B1420">
        <v>-91.838999999999999</v>
      </c>
      <c r="C1420">
        <v>970</v>
      </c>
      <c r="D1420">
        <v>200000</v>
      </c>
      <c r="E1420">
        <v>81</v>
      </c>
      <c r="F1420" s="3">
        <v>72.736019445824198</v>
      </c>
    </row>
    <row r="1421" spans="1:10">
      <c r="A1421">
        <v>3</v>
      </c>
      <c r="B1421">
        <v>-91.724000000000004</v>
      </c>
      <c r="C1421">
        <v>970</v>
      </c>
      <c r="D1421">
        <v>200000</v>
      </c>
      <c r="E1421">
        <v>63</v>
      </c>
      <c r="F1421" s="3">
        <v>74.842924335440344</v>
      </c>
    </row>
    <row r="1422" spans="1:10">
      <c r="A1422">
        <v>4</v>
      </c>
      <c r="B1422">
        <v>-91.611999999999995</v>
      </c>
      <c r="C1422">
        <v>970</v>
      </c>
      <c r="D1422">
        <v>200000</v>
      </c>
      <c r="E1422">
        <v>75</v>
      </c>
      <c r="F1422" s="3">
        <v>77.423833970058595</v>
      </c>
    </row>
    <row r="1423" spans="1:10">
      <c r="A1423">
        <v>5</v>
      </c>
      <c r="B1423">
        <v>-91.5</v>
      </c>
      <c r="C1423">
        <v>970</v>
      </c>
      <c r="D1423">
        <v>200000</v>
      </c>
      <c r="E1423">
        <v>97</v>
      </c>
      <c r="F1423" s="3">
        <v>80.895142346724626</v>
      </c>
    </row>
    <row r="1424" spans="1:10">
      <c r="A1424">
        <v>6</v>
      </c>
      <c r="B1424">
        <v>-91.394000000000005</v>
      </c>
      <c r="C1424">
        <v>970</v>
      </c>
      <c r="D1424">
        <v>200000</v>
      </c>
      <c r="E1424">
        <v>90</v>
      </c>
      <c r="F1424" s="3">
        <v>85.475406785395876</v>
      </c>
    </row>
    <row r="1425" spans="1:6">
      <c r="A1425">
        <v>7</v>
      </c>
      <c r="B1425">
        <v>-91.281000000000006</v>
      </c>
      <c r="C1425">
        <v>970</v>
      </c>
      <c r="D1425">
        <v>200000</v>
      </c>
      <c r="E1425">
        <v>105</v>
      </c>
      <c r="F1425" s="3">
        <v>92.412194519167713</v>
      </c>
    </row>
    <row r="1426" spans="1:6">
      <c r="A1426">
        <v>8</v>
      </c>
      <c r="B1426">
        <v>-91.165000000000006</v>
      </c>
      <c r="C1426">
        <v>970</v>
      </c>
      <c r="D1426">
        <v>200000</v>
      </c>
      <c r="E1426">
        <v>118</v>
      </c>
      <c r="F1426" s="3">
        <v>102.58470538544344</v>
      </c>
    </row>
    <row r="1427" spans="1:6">
      <c r="A1427">
        <v>9</v>
      </c>
      <c r="B1427">
        <v>-91.049000000000007</v>
      </c>
      <c r="C1427">
        <v>970</v>
      </c>
      <c r="D1427">
        <v>200000</v>
      </c>
      <c r="E1427">
        <v>133</v>
      </c>
      <c r="F1427" s="3">
        <v>116.72503038877652</v>
      </c>
    </row>
    <row r="1428" spans="1:6">
      <c r="A1428">
        <v>10</v>
      </c>
      <c r="B1428">
        <v>-90.933999999999997</v>
      </c>
      <c r="C1428">
        <v>970</v>
      </c>
      <c r="D1428">
        <v>200000</v>
      </c>
      <c r="E1428">
        <v>123</v>
      </c>
      <c r="F1428" s="3">
        <v>135.29503737947491</v>
      </c>
    </row>
    <row r="1429" spans="1:6">
      <c r="A1429">
        <v>11</v>
      </c>
      <c r="B1429">
        <v>-90.823999999999998</v>
      </c>
      <c r="C1429">
        <v>970</v>
      </c>
      <c r="D1429">
        <v>200000</v>
      </c>
      <c r="E1429">
        <v>146</v>
      </c>
      <c r="F1429" s="3">
        <v>157.3998904453465</v>
      </c>
    </row>
    <row r="1430" spans="1:6">
      <c r="A1430">
        <v>12</v>
      </c>
      <c r="B1430">
        <v>-90.709000000000003</v>
      </c>
      <c r="C1430">
        <v>970</v>
      </c>
      <c r="D1430">
        <v>200000</v>
      </c>
      <c r="E1430">
        <v>191</v>
      </c>
      <c r="F1430" s="3">
        <v>184.3860030722156</v>
      </c>
    </row>
    <row r="1431" spans="1:6">
      <c r="A1431">
        <v>13</v>
      </c>
      <c r="B1431">
        <v>-90.594999999999999</v>
      </c>
      <c r="C1431">
        <v>970</v>
      </c>
      <c r="D1431">
        <v>200000</v>
      </c>
      <c r="E1431">
        <v>204</v>
      </c>
      <c r="F1431" s="3">
        <v>213.44924799623533</v>
      </c>
    </row>
    <row r="1432" spans="1:6">
      <c r="A1432">
        <v>14</v>
      </c>
      <c r="B1432">
        <v>-90.486999999999995</v>
      </c>
      <c r="C1432">
        <v>970</v>
      </c>
      <c r="D1432">
        <v>200000</v>
      </c>
      <c r="E1432">
        <v>230</v>
      </c>
      <c r="F1432" s="3">
        <v>240.84657121803065</v>
      </c>
    </row>
    <row r="1433" spans="1:6">
      <c r="A1433">
        <v>15</v>
      </c>
      <c r="B1433">
        <v>-90.372</v>
      </c>
      <c r="C1433">
        <v>970</v>
      </c>
      <c r="D1433">
        <v>200000</v>
      </c>
      <c r="E1433">
        <v>269</v>
      </c>
      <c r="F1433" s="3">
        <v>266.88443351265499</v>
      </c>
    </row>
    <row r="1434" spans="1:6">
      <c r="A1434">
        <v>16</v>
      </c>
      <c r="B1434">
        <v>-90.256</v>
      </c>
      <c r="C1434">
        <v>970</v>
      </c>
      <c r="D1434">
        <v>200000</v>
      </c>
      <c r="E1434">
        <v>271</v>
      </c>
      <c r="F1434" s="3">
        <v>286.67631518178877</v>
      </c>
    </row>
    <row r="1435" spans="1:6">
      <c r="A1435">
        <v>17</v>
      </c>
      <c r="B1435">
        <v>-90.14</v>
      </c>
      <c r="C1435">
        <v>970</v>
      </c>
      <c r="D1435">
        <v>200000</v>
      </c>
      <c r="E1435">
        <v>325</v>
      </c>
      <c r="F1435" s="3">
        <v>297.31285685399314</v>
      </c>
    </row>
    <row r="1436" spans="1:6">
      <c r="A1436">
        <v>18</v>
      </c>
      <c r="B1436">
        <v>-90.025000000000006</v>
      </c>
      <c r="C1436">
        <v>970</v>
      </c>
      <c r="D1436">
        <v>200000</v>
      </c>
      <c r="E1436">
        <v>327</v>
      </c>
      <c r="F1436" s="3">
        <v>297.44406054196855</v>
      </c>
    </row>
    <row r="1437" spans="1:6">
      <c r="A1437">
        <v>19</v>
      </c>
      <c r="B1437">
        <v>-89.918999999999997</v>
      </c>
      <c r="C1437">
        <v>970</v>
      </c>
      <c r="D1437">
        <v>200000</v>
      </c>
      <c r="E1437">
        <v>265</v>
      </c>
      <c r="F1437" s="3">
        <v>288.53549786522444</v>
      </c>
    </row>
    <row r="1438" spans="1:6">
      <c r="A1438">
        <v>20</v>
      </c>
      <c r="B1438">
        <v>-89.805999999999997</v>
      </c>
      <c r="C1438">
        <v>970</v>
      </c>
      <c r="D1438">
        <v>200000</v>
      </c>
      <c r="E1438">
        <v>279</v>
      </c>
      <c r="F1438" s="3">
        <v>271.01180224574597</v>
      </c>
    </row>
    <row r="1439" spans="1:6">
      <c r="A1439">
        <v>21</v>
      </c>
      <c r="B1439">
        <v>-89.691000000000003</v>
      </c>
      <c r="C1439">
        <v>970</v>
      </c>
      <c r="D1439">
        <v>200000</v>
      </c>
      <c r="E1439">
        <v>250</v>
      </c>
      <c r="F1439" s="3">
        <v>247.32726665831817</v>
      </c>
    </row>
    <row r="1440" spans="1:6">
      <c r="A1440">
        <v>22</v>
      </c>
      <c r="B1440">
        <v>-89.576999999999998</v>
      </c>
      <c r="C1440">
        <v>970</v>
      </c>
      <c r="D1440">
        <v>200000</v>
      </c>
      <c r="E1440">
        <v>219</v>
      </c>
      <c r="F1440" s="3">
        <v>221.19985419802202</v>
      </c>
    </row>
    <row r="1441" spans="1:6">
      <c r="A1441">
        <v>23</v>
      </c>
      <c r="B1441">
        <v>-89.457999999999998</v>
      </c>
      <c r="C1441">
        <v>970</v>
      </c>
      <c r="D1441">
        <v>200000</v>
      </c>
      <c r="E1441">
        <v>197</v>
      </c>
      <c r="F1441" s="3">
        <v>194.36243264840144</v>
      </c>
    </row>
    <row r="1442" spans="1:6">
      <c r="A1442">
        <v>24</v>
      </c>
      <c r="B1442">
        <v>-89.341999999999999</v>
      </c>
      <c r="C1442">
        <v>970</v>
      </c>
      <c r="D1442">
        <v>200000</v>
      </c>
      <c r="E1442">
        <v>158</v>
      </c>
      <c r="F1442" s="3">
        <v>171.0988047106226</v>
      </c>
    </row>
    <row r="1443" spans="1:6">
      <c r="A1443">
        <v>25</v>
      </c>
      <c r="B1443">
        <v>-89.234999999999999</v>
      </c>
      <c r="C1443">
        <v>970</v>
      </c>
      <c r="D1443">
        <v>200000</v>
      </c>
      <c r="E1443">
        <v>154</v>
      </c>
      <c r="F1443" s="3">
        <v>153.44315071397864</v>
      </c>
    </row>
    <row r="1444" spans="1:6">
      <c r="A1444">
        <v>26</v>
      </c>
      <c r="B1444">
        <v>-89.13</v>
      </c>
      <c r="C1444">
        <v>970</v>
      </c>
      <c r="D1444">
        <v>200000</v>
      </c>
      <c r="E1444">
        <v>153</v>
      </c>
      <c r="F1444" s="3">
        <v>140.0578568870821</v>
      </c>
    </row>
    <row r="1445" spans="1:6">
      <c r="A1445">
        <v>27</v>
      </c>
      <c r="B1445">
        <v>-89.016000000000005</v>
      </c>
      <c r="C1445">
        <v>970</v>
      </c>
      <c r="D1445">
        <v>200000</v>
      </c>
      <c r="E1445">
        <v>121</v>
      </c>
      <c r="F1445" s="3">
        <v>129.73548397015904</v>
      </c>
    </row>
    <row r="1446" spans="1:6">
      <c r="A1446">
        <v>28</v>
      </c>
      <c r="B1446">
        <v>-88.896000000000001</v>
      </c>
      <c r="C1446">
        <v>970</v>
      </c>
      <c r="D1446">
        <v>200000</v>
      </c>
      <c r="E1446">
        <v>135</v>
      </c>
      <c r="F1446" s="3">
        <v>122.88843913536741</v>
      </c>
    </row>
    <row r="1447" spans="1:6">
      <c r="A1447">
        <v>29</v>
      </c>
      <c r="B1447">
        <v>-88.790999999999997</v>
      </c>
      <c r="C1447">
        <v>970</v>
      </c>
      <c r="D1447">
        <v>200000</v>
      </c>
      <c r="E1447">
        <v>104</v>
      </c>
      <c r="F1447" s="3">
        <v>119.51181371902359</v>
      </c>
    </row>
    <row r="1448" spans="1:6">
      <c r="A1448">
        <v>30</v>
      </c>
      <c r="B1448">
        <v>-88.671999999999997</v>
      </c>
      <c r="C1448">
        <v>970</v>
      </c>
      <c r="D1448">
        <v>200000</v>
      </c>
      <c r="E1448">
        <v>106</v>
      </c>
      <c r="F1448" s="3">
        <v>117.77543306189409</v>
      </c>
    </row>
    <row r="1449" spans="1:6">
      <c r="A1449">
        <v>31</v>
      </c>
      <c r="B1449">
        <v>-88.56</v>
      </c>
      <c r="C1449">
        <v>970</v>
      </c>
      <c r="D1449">
        <v>200000</v>
      </c>
      <c r="E1449">
        <v>119</v>
      </c>
      <c r="F1449" s="3">
        <v>117.48885932848603</v>
      </c>
    </row>
    <row r="1450" spans="1:6">
      <c r="A1450">
        <v>32</v>
      </c>
      <c r="B1450">
        <v>-88.451999999999998</v>
      </c>
      <c r="C1450">
        <v>970</v>
      </c>
      <c r="D1450">
        <v>200000</v>
      </c>
      <c r="E1450">
        <v>136</v>
      </c>
      <c r="F1450" s="3">
        <v>117.97595511581027</v>
      </c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E30"/>
  <sheetViews>
    <sheetView workbookViewId="0">
      <selection activeCell="A30" sqref="A1:A30"/>
    </sheetView>
  </sheetViews>
  <sheetFormatPr defaultRowHeight="15"/>
  <sheetData>
    <row r="1" spans="1:31">
      <c r="A1" t="str">
        <f>C1</f>
        <v>Record</v>
      </c>
      <c r="B1" t="str">
        <f>Strains!A1</f>
        <v>Run</v>
      </c>
      <c r="C1" t="str">
        <f>Strains!B1</f>
        <v>Record</v>
      </c>
      <c r="D1" t="str">
        <f>Strains!C1</f>
        <v>File</v>
      </c>
      <c r="E1" t="str">
        <f>Strains!D1</f>
        <v>Date/Time</v>
      </c>
      <c r="F1" t="str">
        <f>Strains!E1</f>
        <v>2TM</v>
      </c>
      <c r="G1" t="str">
        <f>Strains!F1</f>
        <v>TMFR</v>
      </c>
      <c r="H1" t="str">
        <f>Strains!G1</f>
        <v>PSI</v>
      </c>
      <c r="I1" t="str">
        <f>Strains!H1</f>
        <v>PHI</v>
      </c>
      <c r="J1" t="str">
        <f>Strains!I1</f>
        <v>DSRD</v>
      </c>
      <c r="K1" t="str">
        <f>Strains!J1</f>
        <v>XPOS</v>
      </c>
      <c r="L1" t="str">
        <f>Strains!K1</f>
        <v>YPOS</v>
      </c>
      <c r="M1" t="str">
        <f>Strains!L1</f>
        <v>ZPOS</v>
      </c>
      <c r="N1" t="str">
        <f>Strains!M1</f>
        <v>DSTD</v>
      </c>
      <c r="O1" t="str">
        <f>Strains!N1</f>
        <v>OSC</v>
      </c>
      <c r="P1" t="str">
        <f>Strains!O1</f>
        <v># points</v>
      </c>
      <c r="Q1" t="str">
        <f>Strains!P1</f>
        <v>Monitor</v>
      </c>
      <c r="R1" t="str">
        <f>Strains!Q1</f>
        <v>Time(s)</v>
      </c>
      <c r="S1" t="str">
        <f>Strains!R1</f>
        <v>Max</v>
      </c>
      <c r="T1" t="str">
        <f>Strains!S1</f>
        <v>Min</v>
      </c>
      <c r="U1" t="str">
        <f>Strains!T1</f>
        <v>I</v>
      </c>
      <c r="V1" t="str">
        <f>Strains!U1</f>
        <v>DI</v>
      </c>
      <c r="W1" t="str">
        <f>Strains!V1</f>
        <v>f</v>
      </c>
      <c r="X1" t="str">
        <f>Strains!W1</f>
        <v>Df</v>
      </c>
      <c r="Y1" t="str">
        <f>Strains!X1</f>
        <v>FWHM</v>
      </c>
      <c r="Z1" t="str">
        <f>Strains!Y1</f>
        <v>DFWHM</v>
      </c>
      <c r="AA1" t="str">
        <f>Strains!Z1</f>
        <v>Bkgd</v>
      </c>
      <c r="AB1" t="str">
        <f>Strains!AA1</f>
        <v>DBkgd</v>
      </c>
      <c r="AC1" t="str">
        <f>Strains!AB1</f>
        <v>Slope</v>
      </c>
      <c r="AD1" t="str">
        <f>Strains!AC1</f>
        <v>DSlope</v>
      </c>
      <c r="AE1" t="str">
        <f>Strains!AD1</f>
        <v>c2</v>
      </c>
    </row>
    <row r="2" spans="1:31">
      <c r="A2">
        <f t="shared" ref="A2:A30" si="0">C2</f>
        <v>1</v>
      </c>
      <c r="B2">
        <f>Strains!A2</f>
        <v>1</v>
      </c>
      <c r="C2">
        <f>Strains!B2</f>
        <v>1</v>
      </c>
      <c r="D2">
        <f>Strains!C2</f>
        <v>980055</v>
      </c>
      <c r="E2">
        <f>Strains!D2</f>
        <v>41647.919353240737</v>
      </c>
      <c r="F2">
        <f>Strains!E2</f>
        <v>71.88</v>
      </c>
      <c r="G2">
        <f>Strains!F2</f>
        <v>35.94</v>
      </c>
      <c r="H2">
        <f>Strains!G2</f>
        <v>-135</v>
      </c>
      <c r="I2">
        <f>Strains!H2</f>
        <v>-90.2</v>
      </c>
      <c r="J2">
        <f>Strains!I2</f>
        <v>12.5</v>
      </c>
      <c r="K2">
        <f>Strains!J2</f>
        <v>-74.98</v>
      </c>
      <c r="L2">
        <f>Strains!K2</f>
        <v>-42.34</v>
      </c>
      <c r="M2">
        <f>Strains!L2</f>
        <v>51.33</v>
      </c>
      <c r="N2">
        <f>Strains!M2</f>
        <v>0</v>
      </c>
      <c r="O2" t="str">
        <f>Strains!N2</f>
        <v>OFF</v>
      </c>
      <c r="P2">
        <f>Strains!O2</f>
        <v>32</v>
      </c>
      <c r="Q2">
        <f>Strains!P2</f>
        <v>200000</v>
      </c>
      <c r="R2">
        <f>Strains!Q2</f>
        <v>1102</v>
      </c>
      <c r="S2">
        <f>Strains!R2</f>
        <v>359</v>
      </c>
      <c r="T2">
        <f>Strains!S2</f>
        <v>56</v>
      </c>
      <c r="U2">
        <f>Strains!T2</f>
        <v>11.127504961237353</v>
      </c>
      <c r="V2">
        <f>Strains!U2</f>
        <v>0.46739178940689147</v>
      </c>
      <c r="W2">
        <f>Strains!V2</f>
        <v>-90.332553412660701</v>
      </c>
      <c r="X2">
        <f>Strains!W2</f>
        <v>1.5212424315240934E-2</v>
      </c>
      <c r="Y2">
        <f>Strains!X2</f>
        <v>0.87321100758294234</v>
      </c>
      <c r="Z2">
        <f>Strains!Y2</f>
        <v>3.7077189319470787E-2</v>
      </c>
      <c r="AA2">
        <f>Strains!Z2</f>
        <v>3.6963342678442555</v>
      </c>
      <c r="AB2">
        <f>Strains!AA2</f>
        <v>0.20900608968104148</v>
      </c>
      <c r="AC2">
        <f>Strains!AB2</f>
        <v>0.3121648616019187</v>
      </c>
      <c r="AD2">
        <f>Strains!AC2</f>
        <v>9.062962056156032E-2</v>
      </c>
      <c r="AE2">
        <f>Strains!AD2</f>
        <v>1.1399645747030847</v>
      </c>
    </row>
    <row r="3" spans="1:31">
      <c r="A3">
        <f t="shared" si="0"/>
        <v>2</v>
      </c>
      <c r="B3">
        <f>Strains!A3</f>
        <v>2</v>
      </c>
      <c r="C3">
        <f>Strains!B3</f>
        <v>2</v>
      </c>
      <c r="D3">
        <f>Strains!C3</f>
        <v>980055</v>
      </c>
      <c r="E3">
        <f>Strains!D3</f>
        <v>41647.932267013886</v>
      </c>
      <c r="F3">
        <f>Strains!E3</f>
        <v>71.88</v>
      </c>
      <c r="G3">
        <f>Strains!F3</f>
        <v>35.94</v>
      </c>
      <c r="H3">
        <f>Strains!G3</f>
        <v>-135</v>
      </c>
      <c r="I3">
        <f>Strains!H3</f>
        <v>-90.2</v>
      </c>
      <c r="J3">
        <f>Strains!I3</f>
        <v>12.5</v>
      </c>
      <c r="K3">
        <f>Strains!J3</f>
        <v>-75.569999999999993</v>
      </c>
      <c r="L3">
        <f>Strains!K3</f>
        <v>-42.31</v>
      </c>
      <c r="M3">
        <f>Strains!L3</f>
        <v>40.994999999999997</v>
      </c>
      <c r="N3">
        <f>Strains!M3</f>
        <v>0</v>
      </c>
      <c r="O3" t="str">
        <f>Strains!N3</f>
        <v>OFF</v>
      </c>
      <c r="P3">
        <f>Strains!O3</f>
        <v>32</v>
      </c>
      <c r="Q3">
        <f>Strains!P3</f>
        <v>176887</v>
      </c>
      <c r="R3">
        <f>Strains!Q3</f>
        <v>931</v>
      </c>
      <c r="S3">
        <f>Strains!R3</f>
        <v>332</v>
      </c>
      <c r="T3">
        <f>Strains!S3</f>
        <v>56</v>
      </c>
      <c r="U3">
        <f>Strains!T3</f>
        <v>11.577197617968203</v>
      </c>
      <c r="V3">
        <f>Strains!U3</f>
        <v>0.56611805531324977</v>
      </c>
      <c r="W3">
        <f>Strains!V3</f>
        <v>-90.296503012355643</v>
      </c>
      <c r="X3">
        <f>Strains!W3</f>
        <v>1.5335457513990573E-2</v>
      </c>
      <c r="Y3">
        <f>Strains!X3</f>
        <v>0.76393336557006741</v>
      </c>
      <c r="Z3">
        <f>Strains!Y3</f>
        <v>3.5785089632353433E-2</v>
      </c>
      <c r="AA3">
        <f>Strains!Z3</f>
        <v>3.2952911151290154</v>
      </c>
      <c r="AB3">
        <f>Strains!AA3</f>
        <v>0.21437862525876264</v>
      </c>
      <c r="AC3">
        <f>Strains!AB3</f>
        <v>0.23673789533545206</v>
      </c>
      <c r="AD3">
        <f>Strains!AC3</f>
        <v>9.6361173164639449E-2</v>
      </c>
      <c r="AE3">
        <f>Strains!AD3</f>
        <v>1.3220835947341565</v>
      </c>
    </row>
    <row r="4" spans="1:31">
      <c r="A4">
        <f t="shared" si="0"/>
        <v>3</v>
      </c>
      <c r="B4">
        <f>Strains!A4</f>
        <v>3</v>
      </c>
      <c r="C4">
        <f>Strains!B4</f>
        <v>3</v>
      </c>
      <c r="D4">
        <f>Strains!C4</f>
        <v>980055</v>
      </c>
      <c r="E4">
        <f>Strains!D4</f>
        <v>41647.943249305557</v>
      </c>
      <c r="F4">
        <f>Strains!E4</f>
        <v>71.88</v>
      </c>
      <c r="G4">
        <f>Strains!F4</f>
        <v>35.94</v>
      </c>
      <c r="H4">
        <f>Strains!G4</f>
        <v>-135</v>
      </c>
      <c r="I4">
        <f>Strains!H4</f>
        <v>-90.2</v>
      </c>
      <c r="J4">
        <f>Strains!I4</f>
        <v>12.5</v>
      </c>
      <c r="K4">
        <f>Strains!J4</f>
        <v>-75.739999999999995</v>
      </c>
      <c r="L4">
        <f>Strains!K4</f>
        <v>-42.41</v>
      </c>
      <c r="M4">
        <f>Strains!L4</f>
        <v>30.675000000000001</v>
      </c>
      <c r="N4">
        <f>Strains!M4</f>
        <v>0</v>
      </c>
      <c r="O4" t="str">
        <f>Strains!N4</f>
        <v>OFF</v>
      </c>
      <c r="P4">
        <f>Strains!O4</f>
        <v>32</v>
      </c>
      <c r="Q4">
        <f>Strains!P4</f>
        <v>200000</v>
      </c>
      <c r="R4">
        <f>Strains!Q4</f>
        <v>1049</v>
      </c>
      <c r="S4">
        <f>Strains!R4</f>
        <v>402</v>
      </c>
      <c r="T4">
        <f>Strains!S4</f>
        <v>62</v>
      </c>
      <c r="U4">
        <f>Strains!T4</f>
        <v>12.74050420173408</v>
      </c>
      <c r="V4">
        <f>Strains!U4</f>
        <v>0.50893653038759179</v>
      </c>
      <c r="W4">
        <f>Strains!V4</f>
        <v>-90.269165667356461</v>
      </c>
      <c r="X4">
        <f>Strains!W4</f>
        <v>1.3233788993405335E-2</v>
      </c>
      <c r="Y4">
        <f>Strains!X4</f>
        <v>0.81277833572562896</v>
      </c>
      <c r="Z4">
        <f>Strains!Y4</f>
        <v>3.1347604770341958E-2</v>
      </c>
      <c r="AA4">
        <f>Strains!Z4</f>
        <v>3.3027247817981737</v>
      </c>
      <c r="AB4">
        <f>Strains!AA4</f>
        <v>0.1911819229057386</v>
      </c>
      <c r="AC4">
        <f>Strains!AB4</f>
        <v>0.33970445820126005</v>
      </c>
      <c r="AD4">
        <f>Strains!AC4</f>
        <v>8.7521256272905093E-2</v>
      </c>
      <c r="AE4">
        <f>Strains!AD4</f>
        <v>1.2072485691901267</v>
      </c>
    </row>
    <row r="5" spans="1:31">
      <c r="A5">
        <f t="shared" si="0"/>
        <v>4</v>
      </c>
      <c r="B5">
        <f>Strains!A5</f>
        <v>4</v>
      </c>
      <c r="C5">
        <f>Strains!B5</f>
        <v>4</v>
      </c>
      <c r="D5">
        <f>Strains!C5</f>
        <v>980055</v>
      </c>
      <c r="E5">
        <f>Strains!D5</f>
        <v>41647.955490856482</v>
      </c>
      <c r="F5">
        <f>Strains!E5</f>
        <v>71.88</v>
      </c>
      <c r="G5">
        <f>Strains!F5</f>
        <v>35.94</v>
      </c>
      <c r="H5">
        <f>Strains!G5</f>
        <v>-135</v>
      </c>
      <c r="I5">
        <f>Strains!H5</f>
        <v>-90.2</v>
      </c>
      <c r="J5">
        <f>Strains!I5</f>
        <v>12.5</v>
      </c>
      <c r="K5">
        <f>Strains!J5</f>
        <v>-75.540000000000006</v>
      </c>
      <c r="L5">
        <f>Strains!K5</f>
        <v>-42.28</v>
      </c>
      <c r="M5">
        <f>Strains!L5</f>
        <v>20.66</v>
      </c>
      <c r="N5">
        <f>Strains!M5</f>
        <v>0</v>
      </c>
      <c r="O5" t="str">
        <f>Strains!N5</f>
        <v>OFF</v>
      </c>
      <c r="P5">
        <f>Strains!O5</f>
        <v>32</v>
      </c>
      <c r="Q5">
        <f>Strains!P5</f>
        <v>200000</v>
      </c>
      <c r="R5">
        <f>Strains!Q5</f>
        <v>1045</v>
      </c>
      <c r="S5">
        <f>Strains!R5</f>
        <v>266</v>
      </c>
      <c r="T5">
        <f>Strains!S5</f>
        <v>64</v>
      </c>
      <c r="U5">
        <f>Strains!T5</f>
        <v>10.430370214595321</v>
      </c>
      <c r="V5">
        <f>Strains!U5</f>
        <v>0.28576448385447689</v>
      </c>
      <c r="W5">
        <f>Strains!V5</f>
        <v>-90.0573801669088</v>
      </c>
      <c r="X5">
        <f>Strains!W5</f>
        <v>1.4548500866826122E-2</v>
      </c>
      <c r="Y5">
        <f>Strains!X5</f>
        <v>1.1679710915645356</v>
      </c>
      <c r="Z5">
        <f>Strains!Y5</f>
        <v>3.8448112265998528E-2</v>
      </c>
      <c r="AA5">
        <f>Strains!Z5</f>
        <v>4.4808030793381688</v>
      </c>
      <c r="AB5">
        <f>Strains!AA5</f>
        <v>0.16084122415778107</v>
      </c>
      <c r="AC5">
        <f>Strains!AB5</f>
        <v>0.44344267567124268</v>
      </c>
      <c r="AD5">
        <f>Strains!AC5</f>
        <v>8.0011816437912234E-2</v>
      </c>
      <c r="AE5">
        <f>Strains!AD5</f>
        <v>0.66836960680382662</v>
      </c>
    </row>
    <row r="6" spans="1:31">
      <c r="A6">
        <f t="shared" si="0"/>
        <v>5</v>
      </c>
      <c r="B6">
        <f>Strains!A6</f>
        <v>5</v>
      </c>
      <c r="C6">
        <f>Strains!B6</f>
        <v>5</v>
      </c>
      <c r="D6">
        <f>Strains!C6</f>
        <v>980055</v>
      </c>
      <c r="E6">
        <f>Strains!D6</f>
        <v>41647.967681481481</v>
      </c>
      <c r="F6">
        <f>Strains!E6</f>
        <v>71.88</v>
      </c>
      <c r="G6">
        <f>Strains!F6</f>
        <v>35.94</v>
      </c>
      <c r="H6">
        <f>Strains!G6</f>
        <v>-135</v>
      </c>
      <c r="I6">
        <f>Strains!H6</f>
        <v>-90.2</v>
      </c>
      <c r="J6">
        <f>Strains!I6</f>
        <v>12.5</v>
      </c>
      <c r="K6">
        <f>Strains!J6</f>
        <v>-75.77</v>
      </c>
      <c r="L6">
        <f>Strains!K6</f>
        <v>-42.36</v>
      </c>
      <c r="M6">
        <f>Strains!L6</f>
        <v>11.335000000000001</v>
      </c>
      <c r="N6">
        <f>Strains!M6</f>
        <v>0</v>
      </c>
      <c r="O6" t="str">
        <f>Strains!N6</f>
        <v>OFF</v>
      </c>
      <c r="P6">
        <f>Strains!O6</f>
        <v>32</v>
      </c>
      <c r="Q6">
        <f>Strains!P6</f>
        <v>200000</v>
      </c>
      <c r="R6">
        <f>Strains!Q6</f>
        <v>1036</v>
      </c>
      <c r="S6">
        <f>Strains!R6</f>
        <v>354</v>
      </c>
      <c r="T6">
        <f>Strains!S6</f>
        <v>61</v>
      </c>
      <c r="U6">
        <f>Strains!T6</f>
        <v>14.023141227536165</v>
      </c>
      <c r="V6">
        <f>Strains!U6</f>
        <v>0.48409034142939295</v>
      </c>
      <c r="W6">
        <f>Strains!V6</f>
        <v>-90.139909471399434</v>
      </c>
      <c r="X6">
        <f>Strains!W6</f>
        <v>1.719164440776345E-2</v>
      </c>
      <c r="Y6">
        <f>Strains!X6</f>
        <v>1.1199009657588523</v>
      </c>
      <c r="Z6">
        <f>Strains!Y6</f>
        <v>4.403601751070059E-2</v>
      </c>
      <c r="AA6">
        <f>Strains!Z6</f>
        <v>4.7170260052263355</v>
      </c>
      <c r="AB6">
        <f>Strains!AA6</f>
        <v>0.26032926004880164</v>
      </c>
      <c r="AC6">
        <f>Strains!AB6</f>
        <v>0.32140547159783872</v>
      </c>
      <c r="AD6">
        <f>Strains!AC6</f>
        <v>0.11792503985490316</v>
      </c>
      <c r="AE6">
        <f>Strains!AD6</f>
        <v>1.053135125766564</v>
      </c>
    </row>
    <row r="7" spans="1:31">
      <c r="A7">
        <f t="shared" si="0"/>
        <v>6</v>
      </c>
      <c r="B7">
        <f>Strains!A7</f>
        <v>6</v>
      </c>
      <c r="C7">
        <f>Strains!B7</f>
        <v>6</v>
      </c>
      <c r="D7">
        <f>Strains!C7</f>
        <v>980055</v>
      </c>
      <c r="E7">
        <f>Strains!D7</f>
        <v>41647.979861689812</v>
      </c>
      <c r="F7">
        <f>Strains!E7</f>
        <v>71.88</v>
      </c>
      <c r="G7">
        <f>Strains!F7</f>
        <v>35.94</v>
      </c>
      <c r="H7">
        <f>Strains!G7</f>
        <v>-135</v>
      </c>
      <c r="I7">
        <f>Strains!H7</f>
        <v>-90.2</v>
      </c>
      <c r="J7">
        <f>Strains!I7</f>
        <v>12.5</v>
      </c>
      <c r="K7">
        <f>Strains!J7</f>
        <v>-75.75</v>
      </c>
      <c r="L7">
        <f>Strains!K7</f>
        <v>-42.24</v>
      </c>
      <c r="M7">
        <f>Strains!L7</f>
        <v>1.0149999999999999</v>
      </c>
      <c r="N7">
        <f>Strains!M7</f>
        <v>0</v>
      </c>
      <c r="O7" t="str">
        <f>Strains!N7</f>
        <v>OFF</v>
      </c>
      <c r="P7">
        <f>Strains!O7</f>
        <v>32</v>
      </c>
      <c r="Q7">
        <f>Strains!P7</f>
        <v>400000</v>
      </c>
      <c r="R7">
        <f>Strains!Q7</f>
        <v>2076</v>
      </c>
      <c r="S7">
        <f>Strains!R7</f>
        <v>376</v>
      </c>
      <c r="T7">
        <f>Strains!S7</f>
        <v>140</v>
      </c>
      <c r="U7">
        <f>Strains!T7</f>
        <v>4.3808924329484382</v>
      </c>
      <c r="V7">
        <f>Strains!U7</f>
        <v>0.22655270144327128</v>
      </c>
      <c r="W7">
        <f>Strains!V7</f>
        <v>-90.103305199532301</v>
      </c>
      <c r="X7">
        <f>Strains!W7</f>
        <v>2.3412596941744329E-2</v>
      </c>
      <c r="Y7">
        <f>Strains!X7</f>
        <v>0.98349228129472754</v>
      </c>
      <c r="Z7">
        <f>Strains!Y7</f>
        <v>6.0396681171778037E-2</v>
      </c>
      <c r="AA7">
        <f>Strains!Z7</f>
        <v>4.1566530994061033</v>
      </c>
      <c r="AB7">
        <f>Strains!AA7</f>
        <v>0.13183477924165238</v>
      </c>
      <c r="AC7">
        <f>Strains!AB7</f>
        <v>0.42016910916223538</v>
      </c>
      <c r="AD7">
        <f>Strains!AC7</f>
        <v>6.3836327654146346E-2</v>
      </c>
      <c r="AE7">
        <f>Strains!AD7</f>
        <v>0.95675348750189115</v>
      </c>
    </row>
    <row r="8" spans="1:31">
      <c r="A8">
        <f t="shared" si="0"/>
        <v>7</v>
      </c>
      <c r="B8">
        <f>Strains!A8</f>
        <v>7</v>
      </c>
      <c r="C8">
        <f>Strains!B8</f>
        <v>7</v>
      </c>
      <c r="D8">
        <f>Strains!C8</f>
        <v>980055</v>
      </c>
      <c r="E8">
        <f>Strains!D8</f>
        <v>41648.004009722223</v>
      </c>
      <c r="F8">
        <f>Strains!E8</f>
        <v>71.88</v>
      </c>
      <c r="G8">
        <f>Strains!F8</f>
        <v>35.94</v>
      </c>
      <c r="H8">
        <f>Strains!G8</f>
        <v>-135</v>
      </c>
      <c r="I8">
        <f>Strains!H8</f>
        <v>-90.2</v>
      </c>
      <c r="J8">
        <f>Strains!I8</f>
        <v>12.5</v>
      </c>
      <c r="K8">
        <f>Strains!J8</f>
        <v>-75.78</v>
      </c>
      <c r="L8">
        <f>Strains!K8</f>
        <v>-42.18</v>
      </c>
      <c r="M8">
        <f>Strains!L8</f>
        <v>-9.19</v>
      </c>
      <c r="N8">
        <f>Strains!M8</f>
        <v>0</v>
      </c>
      <c r="O8" t="str">
        <f>Strains!N8</f>
        <v>OFF</v>
      </c>
      <c r="P8">
        <f>Strains!O8</f>
        <v>32</v>
      </c>
      <c r="Q8">
        <f>Strains!P8</f>
        <v>200000</v>
      </c>
      <c r="R8">
        <f>Strains!Q8</f>
        <v>1041</v>
      </c>
      <c r="S8">
        <f>Strains!R8</f>
        <v>294</v>
      </c>
      <c r="T8">
        <f>Strains!S8</f>
        <v>66</v>
      </c>
      <c r="U8">
        <f>Strains!T8</f>
        <v>10.096371904326638</v>
      </c>
      <c r="V8">
        <f>Strains!U8</f>
        <v>0.51039043818419927</v>
      </c>
      <c r="W8">
        <f>Strains!V8</f>
        <v>-90.137352834393255</v>
      </c>
      <c r="X8">
        <f>Strains!W8</f>
        <v>2.3123221111233602E-2</v>
      </c>
      <c r="Y8">
        <f>Strains!X8</f>
        <v>1.0398901918758756</v>
      </c>
      <c r="Z8">
        <f>Strains!Y8</f>
        <v>5.8326894710804933E-2</v>
      </c>
      <c r="AA8">
        <f>Strains!Z8</f>
        <v>4.3961666572561198</v>
      </c>
      <c r="AB8">
        <f>Strains!AA8</f>
        <v>0.26349419483526049</v>
      </c>
      <c r="AC8">
        <f>Strains!AB8</f>
        <v>0.41446741047541491</v>
      </c>
      <c r="AD8">
        <f>Strains!AC8</f>
        <v>0.1242438756117074</v>
      </c>
      <c r="AE8">
        <f>Strains!AD8</f>
        <v>1.2302440651575957</v>
      </c>
    </row>
    <row r="9" spans="1:31">
      <c r="A9">
        <f t="shared" si="0"/>
        <v>8</v>
      </c>
      <c r="B9">
        <f>Strains!A9</f>
        <v>8</v>
      </c>
      <c r="C9">
        <f>Strains!B9</f>
        <v>8</v>
      </c>
      <c r="D9">
        <f>Strains!C9</f>
        <v>980055</v>
      </c>
      <c r="E9">
        <f>Strains!D9</f>
        <v>41648.01615520833</v>
      </c>
      <c r="F9">
        <f>Strains!E9</f>
        <v>71.88</v>
      </c>
      <c r="G9">
        <f>Strains!F9</f>
        <v>35.94</v>
      </c>
      <c r="H9">
        <f>Strains!G9</f>
        <v>-135</v>
      </c>
      <c r="I9">
        <f>Strains!H9</f>
        <v>-90.2</v>
      </c>
      <c r="J9">
        <f>Strains!I9</f>
        <v>12.5</v>
      </c>
      <c r="K9">
        <f>Strains!J9</f>
        <v>-75</v>
      </c>
      <c r="L9">
        <f>Strains!K9</f>
        <v>-42.32</v>
      </c>
      <c r="M9">
        <f>Strains!L9</f>
        <v>-18.82</v>
      </c>
      <c r="N9">
        <f>Strains!M9</f>
        <v>0</v>
      </c>
      <c r="O9" t="str">
        <f>Strains!N9</f>
        <v>OFF</v>
      </c>
      <c r="P9">
        <f>Strains!O9</f>
        <v>32</v>
      </c>
      <c r="Q9">
        <f>Strains!P9</f>
        <v>200000</v>
      </c>
      <c r="R9">
        <f>Strains!Q9</f>
        <v>1083</v>
      </c>
      <c r="S9">
        <f>Strains!R9</f>
        <v>275</v>
      </c>
      <c r="T9">
        <f>Strains!S9</f>
        <v>55</v>
      </c>
      <c r="U9">
        <f>Strains!T9</f>
        <v>10.511848845201824</v>
      </c>
      <c r="V9">
        <f>Strains!U9</f>
        <v>0.50381972111789075</v>
      </c>
      <c r="W9">
        <f>Strains!V9</f>
        <v>-90.073468714138329</v>
      </c>
      <c r="X9">
        <f>Strains!W9</f>
        <v>2.5976736443086595E-2</v>
      </c>
      <c r="Y9">
        <f>Strains!X9</f>
        <v>1.187766875346318</v>
      </c>
      <c r="Z9">
        <f>Strains!Y9</f>
        <v>6.9752806555275756E-2</v>
      </c>
      <c r="AA9">
        <f>Strains!Z9</f>
        <v>4.5672920854735537</v>
      </c>
      <c r="AB9">
        <f>Strains!AA9</f>
        <v>0.28605271088624945</v>
      </c>
      <c r="AC9">
        <f>Strains!AB9</f>
        <v>0.63846132893317664</v>
      </c>
      <c r="AD9">
        <f>Strains!AC9</f>
        <v>0.14576123789808762</v>
      </c>
      <c r="AE9">
        <f>Strains!AD9</f>
        <v>1.1470286417724143</v>
      </c>
    </row>
    <row r="10" spans="1:31">
      <c r="A10">
        <f t="shared" si="0"/>
        <v>9</v>
      </c>
      <c r="B10">
        <f>Strains!A10</f>
        <v>9</v>
      </c>
      <c r="C10">
        <f>Strains!B10</f>
        <v>9</v>
      </c>
      <c r="D10">
        <f>Strains!C10</f>
        <v>980055</v>
      </c>
      <c r="E10">
        <f>Strains!D10</f>
        <v>41648.028821759261</v>
      </c>
      <c r="F10">
        <f>Strains!E10</f>
        <v>71.88</v>
      </c>
      <c r="G10">
        <f>Strains!F10</f>
        <v>35.94</v>
      </c>
      <c r="H10">
        <f>Strains!G10</f>
        <v>-135</v>
      </c>
      <c r="I10">
        <f>Strains!H10</f>
        <v>-90.2</v>
      </c>
      <c r="J10">
        <f>Strains!I10</f>
        <v>12.5</v>
      </c>
      <c r="K10">
        <f>Strains!J10</f>
        <v>-74.86</v>
      </c>
      <c r="L10">
        <f>Strains!K10</f>
        <v>-42.44</v>
      </c>
      <c r="M10">
        <f>Strains!L10</f>
        <v>-29.9</v>
      </c>
      <c r="N10">
        <f>Strains!M10</f>
        <v>0</v>
      </c>
      <c r="O10" t="str">
        <f>Strains!N10</f>
        <v>OFF</v>
      </c>
      <c r="P10">
        <f>Strains!O10</f>
        <v>32</v>
      </c>
      <c r="Q10">
        <f>Strains!P10</f>
        <v>200000</v>
      </c>
      <c r="R10">
        <f>Strains!Q10</f>
        <v>1130</v>
      </c>
      <c r="S10">
        <f>Strains!R10</f>
        <v>250</v>
      </c>
      <c r="T10">
        <f>Strains!S10</f>
        <v>53</v>
      </c>
      <c r="U10">
        <f>Strains!T10</f>
        <v>9.0939203655905807</v>
      </c>
      <c r="V10">
        <f>Strains!U10</f>
        <v>0.47228979967964446</v>
      </c>
      <c r="W10">
        <f>Strains!V10</f>
        <v>-90.033453079274935</v>
      </c>
      <c r="X10">
        <f>Strains!W10</f>
        <v>2.6656627034464381E-2</v>
      </c>
      <c r="Y10">
        <f>Strains!X10</f>
        <v>1.1314723478428317</v>
      </c>
      <c r="Z10">
        <f>Strains!Y10</f>
        <v>6.9879894737766193E-2</v>
      </c>
      <c r="AA10">
        <f>Strains!Z10</f>
        <v>4.3027769606510082</v>
      </c>
      <c r="AB10">
        <f>Strains!AA10</f>
        <v>0.25604707206493355</v>
      </c>
      <c r="AC10">
        <f>Strains!AB10</f>
        <v>0.46708648482961995</v>
      </c>
      <c r="AD10">
        <f>Strains!AC10</f>
        <v>0.13210294944284379</v>
      </c>
      <c r="AE10">
        <f>Strains!AD10</f>
        <v>1.1546011141314165</v>
      </c>
    </row>
    <row r="11" spans="1:31">
      <c r="A11">
        <f t="shared" si="0"/>
        <v>10</v>
      </c>
      <c r="B11">
        <f>Strains!A11</f>
        <v>10</v>
      </c>
      <c r="C11">
        <f>Strains!B11</f>
        <v>10</v>
      </c>
      <c r="D11">
        <f>Strains!C11</f>
        <v>980055</v>
      </c>
      <c r="E11">
        <f>Strains!D11</f>
        <v>41648.042007291668</v>
      </c>
      <c r="F11">
        <f>Strains!E11</f>
        <v>71.88</v>
      </c>
      <c r="G11">
        <f>Strains!F11</f>
        <v>35.94</v>
      </c>
      <c r="H11">
        <f>Strains!G11</f>
        <v>-135</v>
      </c>
      <c r="I11">
        <f>Strains!H11</f>
        <v>-90.2</v>
      </c>
      <c r="J11">
        <f>Strains!I11</f>
        <v>12.5</v>
      </c>
      <c r="K11">
        <f>Strains!J11</f>
        <v>-74.430000000000007</v>
      </c>
      <c r="L11">
        <f>Strains!K11</f>
        <v>-42.47</v>
      </c>
      <c r="M11">
        <f>Strains!L11</f>
        <v>-39.479999999999997</v>
      </c>
      <c r="N11">
        <f>Strains!M11</f>
        <v>0</v>
      </c>
      <c r="O11" t="str">
        <f>Strains!N11</f>
        <v>OFF</v>
      </c>
      <c r="P11">
        <f>Strains!O11</f>
        <v>32</v>
      </c>
      <c r="Q11">
        <f>Strains!P11</f>
        <v>200000</v>
      </c>
      <c r="R11">
        <f>Strains!Q11</f>
        <v>1141</v>
      </c>
      <c r="S11">
        <f>Strains!R11</f>
        <v>380</v>
      </c>
      <c r="T11">
        <f>Strains!S11</f>
        <v>63</v>
      </c>
      <c r="U11">
        <f>Strains!T11</f>
        <v>11.710428819703674</v>
      </c>
      <c r="V11">
        <f>Strains!U11</f>
        <v>0.50007070463999448</v>
      </c>
      <c r="W11">
        <f>Strains!V11</f>
        <v>-90.244369062762686</v>
      </c>
      <c r="X11">
        <f>Strains!W11</f>
        <v>1.3438491538469665E-2</v>
      </c>
      <c r="Y11">
        <f>Strains!X11</f>
        <v>0.77904540514869958</v>
      </c>
      <c r="Z11">
        <f>Strains!Y11</f>
        <v>3.1903035890809901E-2</v>
      </c>
      <c r="AA11">
        <f>Strains!Z11</f>
        <v>3.3052238129562421</v>
      </c>
      <c r="AB11">
        <f>Strains!AA11</f>
        <v>0.18358975832064051</v>
      </c>
      <c r="AC11">
        <f>Strains!AB11</f>
        <v>0.286494514298262</v>
      </c>
      <c r="AD11">
        <f>Strains!AC11</f>
        <v>8.4410133357465444E-2</v>
      </c>
      <c r="AE11">
        <f>Strains!AD11</f>
        <v>1.2196940632849018</v>
      </c>
    </row>
    <row r="12" spans="1:31">
      <c r="A12">
        <f t="shared" si="0"/>
        <v>11</v>
      </c>
      <c r="B12">
        <f>Strains!A12</f>
        <v>11</v>
      </c>
      <c r="C12">
        <f>Strains!B12</f>
        <v>11</v>
      </c>
      <c r="D12">
        <f>Strains!C12</f>
        <v>980055</v>
      </c>
      <c r="E12">
        <f>Strains!D12</f>
        <v>41648.055308680552</v>
      </c>
      <c r="F12">
        <f>Strains!E12</f>
        <v>71.88</v>
      </c>
      <c r="G12">
        <f>Strains!F12</f>
        <v>35.94</v>
      </c>
      <c r="H12">
        <f>Strains!G12</f>
        <v>-135</v>
      </c>
      <c r="I12">
        <f>Strains!H12</f>
        <v>-90.2</v>
      </c>
      <c r="J12">
        <f>Strains!I12</f>
        <v>12.5</v>
      </c>
      <c r="K12">
        <f>Strains!J12</f>
        <v>-74.33</v>
      </c>
      <c r="L12">
        <f>Strains!K12</f>
        <v>-42.58</v>
      </c>
      <c r="M12">
        <f>Strains!L12</f>
        <v>-49.47</v>
      </c>
      <c r="N12">
        <f>Strains!M12</f>
        <v>0</v>
      </c>
      <c r="O12" t="str">
        <f>Strains!N12</f>
        <v>OFF</v>
      </c>
      <c r="P12">
        <f>Strains!O12</f>
        <v>32</v>
      </c>
      <c r="Q12">
        <f>Strains!P12</f>
        <v>200000</v>
      </c>
      <c r="R12">
        <f>Strains!Q12</f>
        <v>1137</v>
      </c>
      <c r="S12">
        <f>Strains!R12</f>
        <v>387</v>
      </c>
      <c r="T12">
        <f>Strains!S12</f>
        <v>68</v>
      </c>
      <c r="U12">
        <f>Strains!T12</f>
        <v>12.441774323534675</v>
      </c>
      <c r="V12">
        <f>Strains!U12</f>
        <v>0.52203006419078757</v>
      </c>
      <c r="W12">
        <f>Strains!V12</f>
        <v>-90.307263427013183</v>
      </c>
      <c r="X12">
        <f>Strains!W12</f>
        <v>1.4048420533344699E-2</v>
      </c>
      <c r="Y12">
        <f>Strains!X12</f>
        <v>0.81589783942190575</v>
      </c>
      <c r="Z12">
        <f>Strains!Y12</f>
        <v>3.312545910942917E-2</v>
      </c>
      <c r="AA12">
        <f>Strains!Z12</f>
        <v>3.2357377222588171</v>
      </c>
      <c r="AB12">
        <f>Strains!AA12</f>
        <v>0.20238691196897787</v>
      </c>
      <c r="AC12">
        <f>Strains!AB12</f>
        <v>0.38475505454865488</v>
      </c>
      <c r="AD12">
        <f>Strains!AC12</f>
        <v>9.164328189996522E-2</v>
      </c>
      <c r="AE12">
        <f>Strains!AD12</f>
        <v>1.2522543671401527</v>
      </c>
    </row>
    <row r="13" spans="1:31">
      <c r="A13">
        <f t="shared" si="0"/>
        <v>22</v>
      </c>
      <c r="B13">
        <f>Strains!A13</f>
        <v>12</v>
      </c>
      <c r="C13">
        <f>Strains!B13</f>
        <v>22</v>
      </c>
      <c r="D13">
        <f>Strains!C13</f>
        <v>980055</v>
      </c>
      <c r="E13">
        <f>Strains!D13</f>
        <v>41648.068570833333</v>
      </c>
      <c r="F13">
        <f>Strains!E13</f>
        <v>71.88</v>
      </c>
      <c r="G13">
        <f>Strains!F13</f>
        <v>35.94</v>
      </c>
      <c r="H13">
        <f>Strains!G13</f>
        <v>-135</v>
      </c>
      <c r="I13">
        <f>Strains!H13</f>
        <v>-90.2</v>
      </c>
      <c r="J13">
        <f>Strains!I13</f>
        <v>12.5</v>
      </c>
      <c r="K13">
        <f>Strains!J13</f>
        <v>-71.98</v>
      </c>
      <c r="L13">
        <f>Strains!K13</f>
        <v>-42.58</v>
      </c>
      <c r="M13">
        <f>Strains!L13</f>
        <v>-49.47</v>
      </c>
      <c r="N13">
        <f>Strains!M13</f>
        <v>0</v>
      </c>
      <c r="O13" t="str">
        <f>Strains!N13</f>
        <v>OFF</v>
      </c>
      <c r="P13">
        <f>Strains!O13</f>
        <v>32</v>
      </c>
      <c r="Q13">
        <f>Strains!P13</f>
        <v>200000</v>
      </c>
      <c r="R13">
        <f>Strains!Q13</f>
        <v>1082</v>
      </c>
      <c r="S13">
        <f>Strains!R13</f>
        <v>394</v>
      </c>
      <c r="T13">
        <f>Strains!S13</f>
        <v>61</v>
      </c>
      <c r="U13">
        <f>Strains!T13</f>
        <v>11.192197528125771</v>
      </c>
      <c r="V13">
        <f>Strains!U13</f>
        <v>0.50131377739631489</v>
      </c>
      <c r="W13">
        <f>Strains!V13</f>
        <v>-90.279173602891177</v>
      </c>
      <c r="X13">
        <f>Strains!W13</f>
        <v>1.5130421575723325E-2</v>
      </c>
      <c r="Y13">
        <f>Strains!X13</f>
        <v>0.82621903004526387</v>
      </c>
      <c r="Z13">
        <f>Strains!Y13</f>
        <v>3.6672904291714492E-2</v>
      </c>
      <c r="AA13">
        <f>Strains!Z13</f>
        <v>3.1757054441726567</v>
      </c>
      <c r="AB13">
        <f>Strains!AA13</f>
        <v>0.19613360283855083</v>
      </c>
      <c r="AC13">
        <f>Strains!AB13</f>
        <v>0.50867320487303369</v>
      </c>
      <c r="AD13">
        <f>Strains!AC13</f>
        <v>9.1321279927225427E-2</v>
      </c>
      <c r="AE13">
        <f>Strains!AD13</f>
        <v>1.2270991173401546</v>
      </c>
    </row>
    <row r="14" spans="1:31">
      <c r="A14">
        <f t="shared" si="0"/>
        <v>21</v>
      </c>
      <c r="B14">
        <f>Strains!A14</f>
        <v>13</v>
      </c>
      <c r="C14">
        <f>Strains!B14</f>
        <v>21</v>
      </c>
      <c r="D14">
        <f>Strains!C14</f>
        <v>980055</v>
      </c>
      <c r="E14">
        <f>Strains!D14</f>
        <v>41648.081207291667</v>
      </c>
      <c r="F14">
        <f>Strains!E14</f>
        <v>71.88</v>
      </c>
      <c r="G14">
        <f>Strains!F14</f>
        <v>35.94</v>
      </c>
      <c r="H14">
        <f>Strains!G14</f>
        <v>-135</v>
      </c>
      <c r="I14">
        <f>Strains!H14</f>
        <v>-90.2</v>
      </c>
      <c r="J14">
        <f>Strains!I14</f>
        <v>12.5</v>
      </c>
      <c r="K14">
        <f>Strains!J14</f>
        <v>-72.08</v>
      </c>
      <c r="L14">
        <f>Strains!K14</f>
        <v>-42.47</v>
      </c>
      <c r="M14">
        <f>Strains!L14</f>
        <v>-39.479999999999997</v>
      </c>
      <c r="N14">
        <f>Strains!M14</f>
        <v>0</v>
      </c>
      <c r="O14" t="str">
        <f>Strains!N14</f>
        <v>OFF</v>
      </c>
      <c r="P14">
        <f>Strains!O14</f>
        <v>32</v>
      </c>
      <c r="Q14">
        <f>Strains!P14</f>
        <v>200000</v>
      </c>
      <c r="R14">
        <f>Strains!Q14</f>
        <v>1014</v>
      </c>
      <c r="S14">
        <f>Strains!R14</f>
        <v>367</v>
      </c>
      <c r="T14">
        <f>Strains!S14</f>
        <v>61</v>
      </c>
      <c r="U14">
        <f>Strains!T14</f>
        <v>10.977171272535452</v>
      </c>
      <c r="V14">
        <f>Strains!U14</f>
        <v>0.50336150060668905</v>
      </c>
      <c r="W14">
        <f>Strains!V14</f>
        <v>-90.255151361025014</v>
      </c>
      <c r="X14">
        <f>Strains!W14</f>
        <v>1.5465957165572034E-2</v>
      </c>
      <c r="Y14">
        <f>Strains!X14</f>
        <v>0.8083917926725761</v>
      </c>
      <c r="Z14">
        <f>Strains!Y14</f>
        <v>3.6960728486477225E-2</v>
      </c>
      <c r="AA14">
        <f>Strains!Z14</f>
        <v>3.4574709621099715</v>
      </c>
      <c r="AB14">
        <f>Strains!AA14</f>
        <v>0.20052844920183069</v>
      </c>
      <c r="AC14">
        <f>Strains!AB14</f>
        <v>0.40245549442021927</v>
      </c>
      <c r="AD14">
        <f>Strains!AC14</f>
        <v>9.2601078807666229E-2</v>
      </c>
      <c r="AE14">
        <f>Strains!AD14</f>
        <v>1.2462835570770052</v>
      </c>
    </row>
    <row r="15" spans="1:31">
      <c r="A15">
        <f t="shared" si="0"/>
        <v>20</v>
      </c>
      <c r="B15">
        <f>Strains!A15</f>
        <v>14</v>
      </c>
      <c r="C15">
        <f>Strains!B15</f>
        <v>20</v>
      </c>
      <c r="D15">
        <f>Strains!C15</f>
        <v>980055</v>
      </c>
      <c r="E15">
        <f>Strains!D15</f>
        <v>41648.093049768519</v>
      </c>
      <c r="F15">
        <f>Strains!E15</f>
        <v>71.88</v>
      </c>
      <c r="G15">
        <f>Strains!F15</f>
        <v>35.94</v>
      </c>
      <c r="H15">
        <f>Strains!G15</f>
        <v>-135</v>
      </c>
      <c r="I15">
        <f>Strains!H15</f>
        <v>-90.2</v>
      </c>
      <c r="J15">
        <f>Strains!I15</f>
        <v>12.5</v>
      </c>
      <c r="K15">
        <f>Strains!J15</f>
        <v>-72.510000000000005</v>
      </c>
      <c r="L15">
        <f>Strains!K15</f>
        <v>-42.44</v>
      </c>
      <c r="M15">
        <f>Strains!L15</f>
        <v>-29.9</v>
      </c>
      <c r="N15">
        <f>Strains!M15</f>
        <v>0</v>
      </c>
      <c r="O15" t="str">
        <f>Strains!N15</f>
        <v>OFF</v>
      </c>
      <c r="P15">
        <f>Strains!O15</f>
        <v>32</v>
      </c>
      <c r="Q15">
        <f>Strains!P15</f>
        <v>200000</v>
      </c>
      <c r="R15">
        <f>Strains!Q15</f>
        <v>1000</v>
      </c>
      <c r="S15">
        <f>Strains!R15</f>
        <v>315</v>
      </c>
      <c r="T15">
        <f>Strains!S15</f>
        <v>61</v>
      </c>
      <c r="U15">
        <f>Strains!T15</f>
        <v>10.767666151204933</v>
      </c>
      <c r="V15">
        <f>Strains!U15</f>
        <v>0.38488106551166346</v>
      </c>
      <c r="W15">
        <f>Strains!V15</f>
        <v>-90.2510644389655</v>
      </c>
      <c r="X15">
        <f>Strains!W15</f>
        <v>1.3747310088803671E-2</v>
      </c>
      <c r="Y15">
        <f>Strains!X15</f>
        <v>0.90655420087108984</v>
      </c>
      <c r="Z15">
        <f>Strains!Y15</f>
        <v>3.3586103158459543E-2</v>
      </c>
      <c r="AA15">
        <f>Strains!Z15</f>
        <v>3.589631699809944</v>
      </c>
      <c r="AB15">
        <f>Strains!AA15</f>
        <v>0.17346025283750666</v>
      </c>
      <c r="AC15">
        <f>Strains!AB15</f>
        <v>0.42028922179574318</v>
      </c>
      <c r="AD15">
        <f>Strains!AC15</f>
        <v>7.8434729361906874E-2</v>
      </c>
      <c r="AE15">
        <f>Strains!AD15</f>
        <v>0.95012234181091637</v>
      </c>
    </row>
    <row r="16" spans="1:31">
      <c r="A16">
        <f t="shared" si="0"/>
        <v>19</v>
      </c>
      <c r="B16">
        <f>Strains!A16</f>
        <v>15</v>
      </c>
      <c r="C16">
        <f>Strains!B16</f>
        <v>19</v>
      </c>
      <c r="D16">
        <f>Strains!C16</f>
        <v>980055</v>
      </c>
      <c r="E16">
        <f>Strains!D16</f>
        <v>41648.104726273152</v>
      </c>
      <c r="F16">
        <f>Strains!E16</f>
        <v>71.88</v>
      </c>
      <c r="G16">
        <f>Strains!F16</f>
        <v>35.94</v>
      </c>
      <c r="H16">
        <f>Strains!G16</f>
        <v>-135</v>
      </c>
      <c r="I16">
        <f>Strains!H16</f>
        <v>-90.2</v>
      </c>
      <c r="J16">
        <f>Strains!I16</f>
        <v>12.5</v>
      </c>
      <c r="K16">
        <f>Strains!J16</f>
        <v>-72.650000000000006</v>
      </c>
      <c r="L16">
        <f>Strains!K16</f>
        <v>-42.32</v>
      </c>
      <c r="M16">
        <f>Strains!L16</f>
        <v>-18.82</v>
      </c>
      <c r="N16">
        <f>Strains!M16</f>
        <v>0</v>
      </c>
      <c r="O16" t="str">
        <f>Strains!N16</f>
        <v>OFF</v>
      </c>
      <c r="P16">
        <f>Strains!O16</f>
        <v>32</v>
      </c>
      <c r="Q16">
        <f>Strains!P16</f>
        <v>200000</v>
      </c>
      <c r="R16">
        <f>Strains!Q16</f>
        <v>999</v>
      </c>
      <c r="S16">
        <f>Strains!R16</f>
        <v>288</v>
      </c>
      <c r="T16">
        <f>Strains!S16</f>
        <v>62</v>
      </c>
      <c r="U16">
        <f>Strains!T16</f>
        <v>11.487112558514267</v>
      </c>
      <c r="V16">
        <f>Strains!U16</f>
        <v>0.55036488057625854</v>
      </c>
      <c r="W16">
        <f>Strains!V16</f>
        <v>-90.019189671367769</v>
      </c>
      <c r="X16">
        <f>Strains!W16</f>
        <v>2.6672925503364225E-2</v>
      </c>
      <c r="Y16">
        <f>Strains!X16</f>
        <v>1.211862346608424</v>
      </c>
      <c r="Z16">
        <f>Strains!Y16</f>
        <v>7.1229663319328146E-2</v>
      </c>
      <c r="AA16">
        <f>Strains!Z16</f>
        <v>4.9342894265751127</v>
      </c>
      <c r="AB16">
        <f>Strains!AA16</f>
        <v>0.31155398500978448</v>
      </c>
      <c r="AC16">
        <f>Strains!AB16</f>
        <v>0.43439174484408472</v>
      </c>
      <c r="AD16">
        <f>Strains!AC16</f>
        <v>0.1625468236949556</v>
      </c>
      <c r="AE16">
        <f>Strains!AD16</f>
        <v>1.2171444224120291</v>
      </c>
    </row>
    <row r="17" spans="1:31">
      <c r="A17">
        <f t="shared" si="0"/>
        <v>18</v>
      </c>
      <c r="B17">
        <f>Strains!A17</f>
        <v>16</v>
      </c>
      <c r="C17">
        <f>Strains!B17</f>
        <v>18</v>
      </c>
      <c r="D17">
        <f>Strains!C17</f>
        <v>980055</v>
      </c>
      <c r="E17">
        <f>Strains!D17</f>
        <v>41648.116394097226</v>
      </c>
      <c r="F17">
        <f>Strains!E17</f>
        <v>71.88</v>
      </c>
      <c r="G17">
        <f>Strains!F17</f>
        <v>35.94</v>
      </c>
      <c r="H17">
        <f>Strains!G17</f>
        <v>-135</v>
      </c>
      <c r="I17">
        <f>Strains!H17</f>
        <v>-90.2</v>
      </c>
      <c r="J17">
        <f>Strains!I17</f>
        <v>12.5</v>
      </c>
      <c r="K17">
        <f>Strains!J17</f>
        <v>-73.430000000000007</v>
      </c>
      <c r="L17">
        <f>Strains!K17</f>
        <v>-42.18</v>
      </c>
      <c r="M17">
        <f>Strains!L17</f>
        <v>-9.19</v>
      </c>
      <c r="N17">
        <f>Strains!M17</f>
        <v>0</v>
      </c>
      <c r="O17" t="str">
        <f>Strains!N17</f>
        <v>OFF</v>
      </c>
      <c r="P17">
        <f>Strains!O17</f>
        <v>32</v>
      </c>
      <c r="Q17">
        <f>Strains!P17</f>
        <v>200000</v>
      </c>
      <c r="R17">
        <f>Strains!Q17</f>
        <v>999</v>
      </c>
      <c r="S17">
        <f>Strains!R17</f>
        <v>288</v>
      </c>
      <c r="T17">
        <f>Strains!S17</f>
        <v>63</v>
      </c>
      <c r="U17">
        <f>Strains!T17</f>
        <v>11.553065618899724</v>
      </c>
      <c r="V17">
        <f>Strains!U17</f>
        <v>0.61778142422792937</v>
      </c>
      <c r="W17">
        <f>Strains!V17</f>
        <v>-89.957385841173732</v>
      </c>
      <c r="X17">
        <f>Strains!W17</f>
        <v>2.9398587842738397E-2</v>
      </c>
      <c r="Y17">
        <f>Strains!X17</f>
        <v>1.2060214446512576</v>
      </c>
      <c r="Z17">
        <f>Strains!Y17</f>
        <v>7.9614564884574232E-2</v>
      </c>
      <c r="AA17">
        <f>Strains!Z17</f>
        <v>5.0014664133518538</v>
      </c>
      <c r="AB17">
        <f>Strains!AA17</f>
        <v>0.33194080704833928</v>
      </c>
      <c r="AC17">
        <f>Strains!AB17</f>
        <v>0.45488571272358258</v>
      </c>
      <c r="AD17">
        <f>Strains!AC17</f>
        <v>0.18927218538158203</v>
      </c>
      <c r="AE17">
        <f>Strains!AD17</f>
        <v>1.3421899276254932</v>
      </c>
    </row>
    <row r="18" spans="1:31">
      <c r="A18">
        <f t="shared" si="0"/>
        <v>17</v>
      </c>
      <c r="B18">
        <f>Strains!A18</f>
        <v>17</v>
      </c>
      <c r="C18">
        <f>Strains!B18</f>
        <v>17</v>
      </c>
      <c r="D18">
        <f>Strains!C18</f>
        <v>980055</v>
      </c>
      <c r="E18">
        <f>Strains!D18</f>
        <v>41648.128056597219</v>
      </c>
      <c r="F18">
        <f>Strains!E18</f>
        <v>71.88</v>
      </c>
      <c r="G18">
        <f>Strains!F18</f>
        <v>35.94</v>
      </c>
      <c r="H18">
        <f>Strains!G18</f>
        <v>-135</v>
      </c>
      <c r="I18">
        <f>Strains!H18</f>
        <v>-90.2</v>
      </c>
      <c r="J18">
        <f>Strains!I18</f>
        <v>12.5</v>
      </c>
      <c r="K18">
        <f>Strains!J18</f>
        <v>-73.400000000000006</v>
      </c>
      <c r="L18">
        <f>Strains!K18</f>
        <v>-42.24</v>
      </c>
      <c r="M18">
        <f>Strains!L18</f>
        <v>1.0149999999999999</v>
      </c>
      <c r="N18">
        <f>Strains!M18</f>
        <v>0</v>
      </c>
      <c r="O18" t="str">
        <f>Strains!N18</f>
        <v>OFF</v>
      </c>
      <c r="P18">
        <f>Strains!O18</f>
        <v>32</v>
      </c>
      <c r="Q18">
        <f>Strains!P18</f>
        <v>200000</v>
      </c>
      <c r="R18">
        <f>Strains!Q18</f>
        <v>994</v>
      </c>
      <c r="S18">
        <f>Strains!R18</f>
        <v>207</v>
      </c>
      <c r="T18">
        <f>Strains!S18</f>
        <v>63</v>
      </c>
      <c r="U18">
        <f>Strains!T18</f>
        <v>6.8398740774164901</v>
      </c>
      <c r="V18">
        <f>Strains!U18</f>
        <v>0.36683251726933791</v>
      </c>
      <c r="W18">
        <f>Strains!V18</f>
        <v>-89.93947291338965</v>
      </c>
      <c r="X18">
        <f>Strains!W18</f>
        <v>2.7553710053955884E-2</v>
      </c>
      <c r="Y18">
        <f>Strains!X18</f>
        <v>1.112820237111646</v>
      </c>
      <c r="Z18">
        <f>Strains!Y18</f>
        <v>7.3657780030872533E-2</v>
      </c>
      <c r="AA18">
        <f>Strains!Z18</f>
        <v>4.275114680595042</v>
      </c>
      <c r="AB18">
        <f>Strains!AA18</f>
        <v>0.1977522358850336</v>
      </c>
      <c r="AC18">
        <f>Strains!AB18</f>
        <v>0.63254145062667677</v>
      </c>
      <c r="AD18">
        <f>Strains!AC18</f>
        <v>0.11580067745184204</v>
      </c>
      <c r="AE18">
        <f>Strains!AD18</f>
        <v>0.93467089844975615</v>
      </c>
    </row>
    <row r="19" spans="1:31">
      <c r="A19">
        <f t="shared" si="0"/>
        <v>16</v>
      </c>
      <c r="B19">
        <f>Strains!A19</f>
        <v>18</v>
      </c>
      <c r="C19">
        <f>Strains!B19</f>
        <v>16</v>
      </c>
      <c r="D19">
        <f>Strains!C19</f>
        <v>980055</v>
      </c>
      <c r="E19">
        <f>Strains!D19</f>
        <v>41648.139683912035</v>
      </c>
      <c r="F19">
        <f>Strains!E19</f>
        <v>71.88</v>
      </c>
      <c r="G19">
        <f>Strains!F19</f>
        <v>35.94</v>
      </c>
      <c r="H19">
        <f>Strains!G19</f>
        <v>-135</v>
      </c>
      <c r="I19">
        <f>Strains!H19</f>
        <v>-90.2</v>
      </c>
      <c r="J19">
        <f>Strains!I19</f>
        <v>12.5</v>
      </c>
      <c r="K19">
        <f>Strains!J19</f>
        <v>-73.42</v>
      </c>
      <c r="L19">
        <f>Strains!K19</f>
        <v>-42.36</v>
      </c>
      <c r="M19">
        <f>Strains!L19</f>
        <v>11.335000000000001</v>
      </c>
      <c r="N19">
        <f>Strains!M19</f>
        <v>0</v>
      </c>
      <c r="O19" t="str">
        <f>Strains!N19</f>
        <v>OFF</v>
      </c>
      <c r="P19">
        <f>Strains!O19</f>
        <v>32</v>
      </c>
      <c r="Q19">
        <f>Strains!P19</f>
        <v>200000</v>
      </c>
      <c r="R19">
        <f>Strains!Q19</f>
        <v>991</v>
      </c>
      <c r="S19">
        <f>Strains!R19</f>
        <v>258</v>
      </c>
      <c r="T19">
        <f>Strains!S19</f>
        <v>58</v>
      </c>
      <c r="U19">
        <f>Strains!T19</f>
        <v>8.3996347252385437</v>
      </c>
      <c r="V19">
        <f>Strains!U19</f>
        <v>0.41024636559159555</v>
      </c>
      <c r="W19">
        <f>Strains!V19</f>
        <v>-89.970060081396724</v>
      </c>
      <c r="X19">
        <f>Strains!W19</f>
        <v>2.3702040547550172E-2</v>
      </c>
      <c r="Y19">
        <f>Strains!X19</f>
        <v>1.0797173351542046</v>
      </c>
      <c r="Z19">
        <f>Strains!Y19</f>
        <v>6.2365324631920883E-2</v>
      </c>
      <c r="AA19">
        <f>Strains!Z19</f>
        <v>4.1906810167868231</v>
      </c>
      <c r="AB19">
        <f>Strains!AA19</f>
        <v>0.2106564659271524</v>
      </c>
      <c r="AC19">
        <f>Strains!AB19</f>
        <v>0.51340460030761392</v>
      </c>
      <c r="AD19">
        <f>Strains!AC19</f>
        <v>0.11573560812949757</v>
      </c>
      <c r="AE19">
        <f>Strains!AD19</f>
        <v>1.0234179819735649</v>
      </c>
    </row>
    <row r="20" spans="1:31">
      <c r="A20">
        <f t="shared" si="0"/>
        <v>15</v>
      </c>
      <c r="B20">
        <f>Strains!A20</f>
        <v>19</v>
      </c>
      <c r="C20">
        <f>Strains!B20</f>
        <v>15</v>
      </c>
      <c r="D20">
        <f>Strains!C20</f>
        <v>980055</v>
      </c>
      <c r="E20">
        <f>Strains!D20</f>
        <v>41648.151262962965</v>
      </c>
      <c r="F20">
        <f>Strains!E20</f>
        <v>71.88</v>
      </c>
      <c r="G20">
        <f>Strains!F20</f>
        <v>35.94</v>
      </c>
      <c r="H20">
        <f>Strains!G20</f>
        <v>-135</v>
      </c>
      <c r="I20">
        <f>Strains!H20</f>
        <v>-90.2</v>
      </c>
      <c r="J20">
        <f>Strains!I20</f>
        <v>12.5</v>
      </c>
      <c r="K20">
        <f>Strains!J20</f>
        <v>-73.19</v>
      </c>
      <c r="L20">
        <f>Strains!K20</f>
        <v>-42.28</v>
      </c>
      <c r="M20">
        <f>Strains!L20</f>
        <v>20.66</v>
      </c>
      <c r="N20">
        <f>Strains!M20</f>
        <v>0</v>
      </c>
      <c r="O20" t="str">
        <f>Strains!N20</f>
        <v>OFF</v>
      </c>
      <c r="P20">
        <f>Strains!O20</f>
        <v>32</v>
      </c>
      <c r="Q20">
        <f>Strains!P20</f>
        <v>200000</v>
      </c>
      <c r="R20">
        <f>Strains!Q20</f>
        <v>990</v>
      </c>
      <c r="S20">
        <f>Strains!R20</f>
        <v>348</v>
      </c>
      <c r="T20">
        <f>Strains!S20</f>
        <v>70</v>
      </c>
      <c r="U20">
        <f>Strains!T20</f>
        <v>11.388126904473642</v>
      </c>
      <c r="V20">
        <f>Strains!U20</f>
        <v>0.44170021200266413</v>
      </c>
      <c r="W20">
        <f>Strains!V20</f>
        <v>-90.252375576036002</v>
      </c>
      <c r="X20">
        <f>Strains!W20</f>
        <v>1.5355218570886611E-2</v>
      </c>
      <c r="Y20">
        <f>Strains!X20</f>
        <v>0.93869806956017821</v>
      </c>
      <c r="Z20">
        <f>Strains!Y20</f>
        <v>3.8210445098084973E-2</v>
      </c>
      <c r="AA20">
        <f>Strains!Z20</f>
        <v>3.9574786707569336</v>
      </c>
      <c r="AB20">
        <f>Strains!AA20</f>
        <v>0.2049160580001862</v>
      </c>
      <c r="AC20">
        <f>Strains!AB20</f>
        <v>0.53765740355417957</v>
      </c>
      <c r="AD20">
        <f>Strains!AC20</f>
        <v>9.2818162455757178E-2</v>
      </c>
      <c r="AE20">
        <f>Strains!AD20</f>
        <v>1.0383838221103983</v>
      </c>
    </row>
    <row r="21" spans="1:31">
      <c r="A21">
        <f t="shared" si="0"/>
        <v>14</v>
      </c>
      <c r="B21">
        <f>Strains!A21</f>
        <v>20</v>
      </c>
      <c r="C21">
        <f>Strains!B21</f>
        <v>14</v>
      </c>
      <c r="D21">
        <f>Strains!C21</f>
        <v>980055</v>
      </c>
      <c r="E21">
        <f>Strains!D21</f>
        <v>41648.16282986111</v>
      </c>
      <c r="F21">
        <f>Strains!E21</f>
        <v>71.88</v>
      </c>
      <c r="G21">
        <f>Strains!F21</f>
        <v>35.94</v>
      </c>
      <c r="H21">
        <f>Strains!G21</f>
        <v>-135</v>
      </c>
      <c r="I21">
        <f>Strains!H21</f>
        <v>-90.2</v>
      </c>
      <c r="J21">
        <f>Strains!I21</f>
        <v>12.5</v>
      </c>
      <c r="K21">
        <f>Strains!J21</f>
        <v>-73.39</v>
      </c>
      <c r="L21">
        <f>Strains!K21</f>
        <v>-42.41</v>
      </c>
      <c r="M21">
        <f>Strains!L21</f>
        <v>30.675000000000001</v>
      </c>
      <c r="N21">
        <f>Strains!M21</f>
        <v>0</v>
      </c>
      <c r="O21" t="str">
        <f>Strains!N21</f>
        <v>OFF</v>
      </c>
      <c r="P21">
        <f>Strains!O21</f>
        <v>32</v>
      </c>
      <c r="Q21">
        <f>Strains!P21</f>
        <v>200000</v>
      </c>
      <c r="R21">
        <f>Strains!Q21</f>
        <v>988</v>
      </c>
      <c r="S21">
        <f>Strains!R21</f>
        <v>369</v>
      </c>
      <c r="T21">
        <f>Strains!S21</f>
        <v>59</v>
      </c>
      <c r="U21">
        <f>Strains!T21</f>
        <v>11.226317949943949</v>
      </c>
      <c r="V21">
        <f>Strains!U21</f>
        <v>0.51515291840048194</v>
      </c>
      <c r="W21">
        <f>Strains!V21</f>
        <v>-90.260160776675079</v>
      </c>
      <c r="X21">
        <f>Strains!W21</f>
        <v>1.461583566812478E-2</v>
      </c>
      <c r="Y21">
        <f>Strains!X21</f>
        <v>0.77667521689757602</v>
      </c>
      <c r="Z21">
        <f>Strains!Y21</f>
        <v>3.4647454151373387E-2</v>
      </c>
      <c r="AA21">
        <f>Strains!Z21</f>
        <v>3.2098036246942763</v>
      </c>
      <c r="AB21">
        <f>Strains!AA21</f>
        <v>0.19185882310461885</v>
      </c>
      <c r="AC21">
        <f>Strains!AB21</f>
        <v>0.39250750711916282</v>
      </c>
      <c r="AD21">
        <f>Strains!AC21</f>
        <v>8.9427836463169139E-2</v>
      </c>
      <c r="AE21">
        <f>Strains!AD21</f>
        <v>1.2766214813149381</v>
      </c>
    </row>
    <row r="22" spans="1:31">
      <c r="A22">
        <f t="shared" si="0"/>
        <v>13</v>
      </c>
      <c r="B22">
        <f>Strains!A22</f>
        <v>21</v>
      </c>
      <c r="C22">
        <f>Strains!B22</f>
        <v>13</v>
      </c>
      <c r="D22">
        <f>Strains!C22</f>
        <v>980055</v>
      </c>
      <c r="E22">
        <f>Strains!D22</f>
        <v>41648.174363773149</v>
      </c>
      <c r="F22">
        <f>Strains!E22</f>
        <v>71.88</v>
      </c>
      <c r="G22">
        <f>Strains!F22</f>
        <v>35.94</v>
      </c>
      <c r="H22">
        <f>Strains!G22</f>
        <v>-135</v>
      </c>
      <c r="I22">
        <f>Strains!H22</f>
        <v>-90.2</v>
      </c>
      <c r="J22">
        <f>Strains!I22</f>
        <v>12.5</v>
      </c>
      <c r="K22">
        <f>Strains!J22</f>
        <v>-73.22</v>
      </c>
      <c r="L22">
        <f>Strains!K22</f>
        <v>-42.31</v>
      </c>
      <c r="M22">
        <f>Strains!L22</f>
        <v>40.994999999999997</v>
      </c>
      <c r="N22">
        <f>Strains!M22</f>
        <v>0</v>
      </c>
      <c r="O22" t="str">
        <f>Strains!N22</f>
        <v>OFF</v>
      </c>
      <c r="P22">
        <f>Strains!O22</f>
        <v>32</v>
      </c>
      <c r="Q22">
        <f>Strains!P22</f>
        <v>200000</v>
      </c>
      <c r="R22">
        <f>Strains!Q22</f>
        <v>991</v>
      </c>
      <c r="S22">
        <f>Strains!R22</f>
        <v>377</v>
      </c>
      <c r="T22">
        <f>Strains!S22</f>
        <v>71</v>
      </c>
      <c r="U22">
        <f>Strains!T22</f>
        <v>11.631654494552279</v>
      </c>
      <c r="V22">
        <f>Strains!U22</f>
        <v>0.4394369510606847</v>
      </c>
      <c r="W22">
        <f>Strains!V22</f>
        <v>-90.250498295515698</v>
      </c>
      <c r="X22">
        <f>Strains!W22</f>
        <v>1.2432801474995992E-2</v>
      </c>
      <c r="Y22">
        <f>Strains!X22</f>
        <v>0.80105710263554653</v>
      </c>
      <c r="Z22">
        <f>Strains!Y22</f>
        <v>2.9401124053684901E-2</v>
      </c>
      <c r="AA22">
        <f>Strains!Z22</f>
        <v>3.4149877523247638</v>
      </c>
      <c r="AB22">
        <f>Strains!AA22</f>
        <v>0.16953493519444432</v>
      </c>
      <c r="AC22">
        <f>Strains!AB22</f>
        <v>0.31864908820586502</v>
      </c>
      <c r="AD22">
        <f>Strains!AC22</f>
        <v>7.7708269216780312E-2</v>
      </c>
      <c r="AE22">
        <f>Strains!AD22</f>
        <v>1.0729522666412084</v>
      </c>
    </row>
    <row r="23" spans="1:31">
      <c r="A23">
        <f t="shared" si="0"/>
        <v>12</v>
      </c>
      <c r="B23">
        <f>Strains!A23</f>
        <v>22</v>
      </c>
      <c r="C23">
        <f>Strains!B23</f>
        <v>12</v>
      </c>
      <c r="D23">
        <f>Strains!C23</f>
        <v>980055</v>
      </c>
      <c r="E23">
        <f>Strains!D23</f>
        <v>41648.185931712964</v>
      </c>
      <c r="F23">
        <f>Strains!E23</f>
        <v>71.88</v>
      </c>
      <c r="G23">
        <f>Strains!F23</f>
        <v>35.94</v>
      </c>
      <c r="H23">
        <f>Strains!G23</f>
        <v>-135</v>
      </c>
      <c r="I23">
        <f>Strains!H23</f>
        <v>-90.2</v>
      </c>
      <c r="J23">
        <f>Strains!I23</f>
        <v>12.5</v>
      </c>
      <c r="K23">
        <f>Strains!J23</f>
        <v>-72.63</v>
      </c>
      <c r="L23">
        <f>Strains!K23</f>
        <v>-42.34</v>
      </c>
      <c r="M23">
        <f>Strains!L23</f>
        <v>51.33</v>
      </c>
      <c r="N23">
        <f>Strains!M23</f>
        <v>0</v>
      </c>
      <c r="O23" t="str">
        <f>Strains!N23</f>
        <v>OFF</v>
      </c>
      <c r="P23">
        <f>Strains!O23</f>
        <v>32</v>
      </c>
      <c r="Q23">
        <f>Strains!P23</f>
        <v>200000</v>
      </c>
      <c r="R23">
        <f>Strains!Q23</f>
        <v>991</v>
      </c>
      <c r="S23">
        <f>Strains!R23</f>
        <v>399</v>
      </c>
      <c r="T23">
        <f>Strains!S23</f>
        <v>59</v>
      </c>
      <c r="U23">
        <f>Strains!T23</f>
        <v>10.800907042353231</v>
      </c>
      <c r="V23">
        <f>Strains!U23</f>
        <v>0.50545151706846969</v>
      </c>
      <c r="W23">
        <f>Strains!V23</f>
        <v>-90.266850379906543</v>
      </c>
      <c r="X23">
        <f>Strains!W23</f>
        <v>1.4237421889750492E-2</v>
      </c>
      <c r="Y23">
        <f>Strains!X23</f>
        <v>0.74273661896364729</v>
      </c>
      <c r="Z23">
        <f>Strains!Y23</f>
        <v>3.3549482463305094E-2</v>
      </c>
      <c r="AA23">
        <f>Strains!Z23</f>
        <v>2.8375280205783362</v>
      </c>
      <c r="AB23">
        <f>Strains!AA23</f>
        <v>0.17689418538671706</v>
      </c>
      <c r="AC23">
        <f>Strains!AB23</f>
        <v>0.5180512657753813</v>
      </c>
      <c r="AD23">
        <f>Strains!AC23</f>
        <v>8.5194967758266793E-2</v>
      </c>
      <c r="AE23">
        <f>Strains!AD23</f>
        <v>1.2791368151165683</v>
      </c>
    </row>
    <row r="24" spans="1:31">
      <c r="A24">
        <f t="shared" si="0"/>
        <v>23</v>
      </c>
      <c r="B24">
        <f>Strains!A24</f>
        <v>23</v>
      </c>
      <c r="C24">
        <f>Strains!B24</f>
        <v>23</v>
      </c>
      <c r="D24">
        <f>Strains!C24</f>
        <v>980055</v>
      </c>
      <c r="E24">
        <f>Strains!D24</f>
        <v>41648.197569444441</v>
      </c>
      <c r="F24">
        <f>Strains!E24</f>
        <v>71.88</v>
      </c>
      <c r="G24">
        <f>Strains!F24</f>
        <v>35.94</v>
      </c>
      <c r="H24">
        <f>Strains!G24</f>
        <v>-135</v>
      </c>
      <c r="I24">
        <f>Strains!H24</f>
        <v>-90.2</v>
      </c>
      <c r="J24">
        <f>Strains!I24</f>
        <v>12.5</v>
      </c>
      <c r="K24">
        <f>Strains!J24</f>
        <v>-75.48</v>
      </c>
      <c r="L24">
        <f>Strains!K24</f>
        <v>-42.36</v>
      </c>
      <c r="M24">
        <f>Strains!L24</f>
        <v>-9.19</v>
      </c>
      <c r="N24">
        <f>Strains!M24</f>
        <v>0</v>
      </c>
      <c r="O24" t="str">
        <f>Strains!N24</f>
        <v>OFF</v>
      </c>
      <c r="P24">
        <f>Strains!O24</f>
        <v>32</v>
      </c>
      <c r="Q24">
        <f>Strains!P24</f>
        <v>200000</v>
      </c>
      <c r="R24">
        <f>Strains!Q24</f>
        <v>988</v>
      </c>
      <c r="S24">
        <f>Strains!R24</f>
        <v>246</v>
      </c>
      <c r="T24">
        <f>Strains!S24</f>
        <v>60</v>
      </c>
      <c r="U24">
        <f>Strains!T24</f>
        <v>8.4129880500374323</v>
      </c>
      <c r="V24">
        <f>Strains!U24</f>
        <v>0.4939983778255837</v>
      </c>
      <c r="W24">
        <f>Strains!V24</f>
        <v>-89.976831303032753</v>
      </c>
      <c r="X24">
        <f>Strains!W24</f>
        <v>3.3706947769310221E-2</v>
      </c>
      <c r="Y24">
        <f>Strains!X24</f>
        <v>1.2322813383664541</v>
      </c>
      <c r="Z24">
        <f>Strains!Y24</f>
        <v>9.3247089243664594E-2</v>
      </c>
      <c r="AA24">
        <f>Strains!Z24</f>
        <v>5.0448671852888198</v>
      </c>
      <c r="AB24">
        <f>Strains!AA24</f>
        <v>0.29679650394233825</v>
      </c>
      <c r="AC24">
        <f>Strains!AB24</f>
        <v>0.43248767227310891</v>
      </c>
      <c r="AD24">
        <f>Strains!AC24</f>
        <v>0.1631756616759171</v>
      </c>
      <c r="AE24">
        <f>Strains!AD24</f>
        <v>1.1524855378648631</v>
      </c>
    </row>
    <row r="25" spans="1:31">
      <c r="A25">
        <f t="shared" si="0"/>
        <v>24</v>
      </c>
      <c r="B25">
        <f>Strains!A25</f>
        <v>24</v>
      </c>
      <c r="C25">
        <f>Strains!B25</f>
        <v>24</v>
      </c>
      <c r="D25">
        <f>Strains!C25</f>
        <v>980055</v>
      </c>
      <c r="E25">
        <f>Strains!D25</f>
        <v>41648.209164583335</v>
      </c>
      <c r="F25">
        <f>Strains!E25</f>
        <v>71.88</v>
      </c>
      <c r="G25">
        <f>Strains!F25</f>
        <v>35.94</v>
      </c>
      <c r="H25">
        <f>Strains!G25</f>
        <v>-135</v>
      </c>
      <c r="I25">
        <f>Strains!H25</f>
        <v>-90.2</v>
      </c>
      <c r="J25">
        <f>Strains!I25</f>
        <v>12.5</v>
      </c>
      <c r="K25">
        <f>Strains!J25</f>
        <v>-75.180000000000007</v>
      </c>
      <c r="L25">
        <f>Strains!K25</f>
        <v>-42.36</v>
      </c>
      <c r="M25">
        <f>Strains!L25</f>
        <v>-9.19</v>
      </c>
      <c r="N25">
        <f>Strains!M25</f>
        <v>0</v>
      </c>
      <c r="O25" t="str">
        <f>Strains!N25</f>
        <v>OFF</v>
      </c>
      <c r="P25">
        <f>Strains!O25</f>
        <v>32</v>
      </c>
      <c r="Q25">
        <f>Strains!P25</f>
        <v>200000</v>
      </c>
      <c r="R25">
        <f>Strains!Q25</f>
        <v>987</v>
      </c>
      <c r="S25">
        <f>Strains!R25</f>
        <v>272</v>
      </c>
      <c r="T25">
        <f>Strains!S25</f>
        <v>66</v>
      </c>
      <c r="U25">
        <f>Strains!T25</f>
        <v>10.136241257895954</v>
      </c>
      <c r="V25">
        <f>Strains!U25</f>
        <v>0.32600533244835933</v>
      </c>
      <c r="W25">
        <f>Strains!V25</f>
        <v>-89.959920811190585</v>
      </c>
      <c r="X25">
        <f>Strains!W25</f>
        <v>1.6899298367732563E-2</v>
      </c>
      <c r="Y25">
        <f>Strains!X25</f>
        <v>1.1515639660293009</v>
      </c>
      <c r="Z25">
        <f>Strains!Y25</f>
        <v>4.5538057600374562E-2</v>
      </c>
      <c r="AA25">
        <f>Strains!Z25</f>
        <v>4.227357692552177</v>
      </c>
      <c r="AB25">
        <f>Strains!AA25</f>
        <v>0.16403695666783655</v>
      </c>
      <c r="AC25">
        <f>Strains!AB25</f>
        <v>0.8796201117784922</v>
      </c>
      <c r="AD25">
        <f>Strains!AC25</f>
        <v>9.9556387132979859E-2</v>
      </c>
      <c r="AE25">
        <f>Strains!AD25</f>
        <v>0.73814393205808493</v>
      </c>
    </row>
    <row r="26" spans="1:31">
      <c r="A26">
        <f t="shared" si="0"/>
        <v>25</v>
      </c>
      <c r="B26">
        <f>Strains!A26</f>
        <v>25</v>
      </c>
      <c r="C26">
        <f>Strains!B26</f>
        <v>25</v>
      </c>
      <c r="D26">
        <f>Strains!C26</f>
        <v>980055</v>
      </c>
      <c r="E26">
        <f>Strains!D26</f>
        <v>41648.220680555554</v>
      </c>
      <c r="F26">
        <f>Strains!E26</f>
        <v>71.88</v>
      </c>
      <c r="G26">
        <f>Strains!F26</f>
        <v>35.94</v>
      </c>
      <c r="H26">
        <f>Strains!G26</f>
        <v>-135</v>
      </c>
      <c r="I26">
        <f>Strains!H26</f>
        <v>-90.2</v>
      </c>
      <c r="J26">
        <f>Strains!I26</f>
        <v>12.5</v>
      </c>
      <c r="K26">
        <f>Strains!J26</f>
        <v>-74.88</v>
      </c>
      <c r="L26">
        <f>Strains!K26</f>
        <v>-42.36</v>
      </c>
      <c r="M26">
        <f>Strains!L26</f>
        <v>-9.19</v>
      </c>
      <c r="N26">
        <f>Strains!M26</f>
        <v>0</v>
      </c>
      <c r="O26" t="str">
        <f>Strains!N26</f>
        <v>OFF</v>
      </c>
      <c r="P26">
        <f>Strains!O26</f>
        <v>32</v>
      </c>
      <c r="Q26">
        <f>Strains!P26</f>
        <v>200000</v>
      </c>
      <c r="R26">
        <f>Strains!Q26</f>
        <v>980</v>
      </c>
      <c r="S26">
        <f>Strains!R26</f>
        <v>321</v>
      </c>
      <c r="T26">
        <f>Strains!S26</f>
        <v>60</v>
      </c>
      <c r="U26">
        <f>Strains!T26</f>
        <v>10.682589866207996</v>
      </c>
      <c r="V26">
        <f>Strains!U26</f>
        <v>0.47827407941507571</v>
      </c>
      <c r="W26">
        <f>Strains!V26</f>
        <v>-89.926347309271023</v>
      </c>
      <c r="X26">
        <f>Strains!W26</f>
        <v>1.9930166088124954E-2</v>
      </c>
      <c r="Y26">
        <f>Strains!X26</f>
        <v>1.0097385366140892</v>
      </c>
      <c r="Z26">
        <f>Strains!Y26</f>
        <v>5.1660748606210817E-2</v>
      </c>
      <c r="AA26">
        <f>Strains!Z26</f>
        <v>4.1197431086202254</v>
      </c>
      <c r="AB26">
        <f>Strains!AA26</f>
        <v>0.21093927741672491</v>
      </c>
      <c r="AC26">
        <f>Strains!AB26</f>
        <v>0.70565037008267117</v>
      </c>
      <c r="AD26">
        <f>Strains!AC26</f>
        <v>0.12471698284834862</v>
      </c>
      <c r="AE26">
        <f>Strains!AD26</f>
        <v>1.1110622723640455</v>
      </c>
    </row>
    <row r="27" spans="1:31">
      <c r="A27">
        <f t="shared" si="0"/>
        <v>26</v>
      </c>
      <c r="B27">
        <f>Strains!A27</f>
        <v>26</v>
      </c>
      <c r="C27">
        <f>Strains!B27</f>
        <v>26</v>
      </c>
      <c r="D27">
        <f>Strains!C27</f>
        <v>980055</v>
      </c>
      <c r="E27">
        <f>Strains!D27</f>
        <v>41648.232116782405</v>
      </c>
      <c r="F27">
        <f>Strains!E27</f>
        <v>71.88</v>
      </c>
      <c r="G27">
        <f>Strains!F27</f>
        <v>35.94</v>
      </c>
      <c r="H27">
        <f>Strains!G27</f>
        <v>-135</v>
      </c>
      <c r="I27">
        <f>Strains!H27</f>
        <v>-90.2</v>
      </c>
      <c r="J27">
        <f>Strains!I27</f>
        <v>12.5</v>
      </c>
      <c r="K27">
        <f>Strains!J27</f>
        <v>-74.58</v>
      </c>
      <c r="L27">
        <f>Strains!K27</f>
        <v>-42.36</v>
      </c>
      <c r="M27">
        <f>Strains!L27</f>
        <v>-9.19</v>
      </c>
      <c r="N27">
        <f>Strains!M27</f>
        <v>0</v>
      </c>
      <c r="O27" t="str">
        <f>Strains!N27</f>
        <v>OFF</v>
      </c>
      <c r="P27">
        <f>Strains!O27</f>
        <v>32</v>
      </c>
      <c r="Q27">
        <f>Strains!P27</f>
        <v>200000</v>
      </c>
      <c r="R27">
        <f>Strains!Q27</f>
        <v>971</v>
      </c>
      <c r="S27">
        <f>Strains!R27</f>
        <v>289</v>
      </c>
      <c r="T27">
        <f>Strains!S27</f>
        <v>65</v>
      </c>
      <c r="U27">
        <f>Strains!T27</f>
        <v>10.766723684755229</v>
      </c>
      <c r="V27">
        <f>Strains!U27</f>
        <v>0.49028680097794669</v>
      </c>
      <c r="W27">
        <f>Strains!V27</f>
        <v>-89.950672692758317</v>
      </c>
      <c r="X27">
        <f>Strains!W27</f>
        <v>2.1876701824796271E-2</v>
      </c>
      <c r="Y27">
        <f>Strains!X27</f>
        <v>1.0792641375508207</v>
      </c>
      <c r="Z27">
        <f>Strains!Y27</f>
        <v>5.7456977990109591E-2</v>
      </c>
      <c r="AA27">
        <f>Strains!Z27</f>
        <v>4.5758852913178014</v>
      </c>
      <c r="AB27">
        <f>Strains!AA27</f>
        <v>0.23615752888068722</v>
      </c>
      <c r="AC27">
        <f>Strains!AB27</f>
        <v>0.63315098602361819</v>
      </c>
      <c r="AD27">
        <f>Strains!AC27</f>
        <v>0.13643083788597898</v>
      </c>
      <c r="AE27">
        <f>Strains!AD27</f>
        <v>1.1123786121968517</v>
      </c>
    </row>
    <row r="28" spans="1:31">
      <c r="A28">
        <f t="shared" si="0"/>
        <v>27</v>
      </c>
      <c r="B28">
        <f>Strains!A28</f>
        <v>27</v>
      </c>
      <c r="C28">
        <f>Strains!B28</f>
        <v>27</v>
      </c>
      <c r="D28">
        <f>Strains!C28</f>
        <v>980055</v>
      </c>
      <c r="E28">
        <f>Strains!D28</f>
        <v>41648.243452546296</v>
      </c>
      <c r="F28">
        <f>Strains!E28</f>
        <v>71.88</v>
      </c>
      <c r="G28">
        <f>Strains!F28</f>
        <v>35.94</v>
      </c>
      <c r="H28">
        <f>Strains!G28</f>
        <v>-135</v>
      </c>
      <c r="I28">
        <f>Strains!H28</f>
        <v>-90.2</v>
      </c>
      <c r="J28">
        <f>Strains!I28</f>
        <v>12.5</v>
      </c>
      <c r="K28">
        <f>Strains!J28</f>
        <v>-74.28</v>
      </c>
      <c r="L28">
        <f>Strains!K28</f>
        <v>-42.36</v>
      </c>
      <c r="M28">
        <f>Strains!L28</f>
        <v>-9.19</v>
      </c>
      <c r="N28">
        <f>Strains!M28</f>
        <v>0</v>
      </c>
      <c r="O28" t="str">
        <f>Strains!N28</f>
        <v>OFF</v>
      </c>
      <c r="P28">
        <f>Strains!O28</f>
        <v>32</v>
      </c>
      <c r="Q28">
        <f>Strains!P28</f>
        <v>200000</v>
      </c>
      <c r="R28">
        <f>Strains!Q28</f>
        <v>976</v>
      </c>
      <c r="S28">
        <f>Strains!R28</f>
        <v>308</v>
      </c>
      <c r="T28">
        <f>Strains!S28</f>
        <v>58</v>
      </c>
      <c r="U28">
        <f>Strains!T28</f>
        <v>11.458106876812</v>
      </c>
      <c r="V28">
        <f>Strains!U28</f>
        <v>0.53321270770962648</v>
      </c>
      <c r="W28">
        <f>Strains!V28</f>
        <v>-90.038842118169342</v>
      </c>
      <c r="X28">
        <f>Strains!W28</f>
        <v>2.3942897611886244E-2</v>
      </c>
      <c r="Y28">
        <f>Strains!X28</f>
        <v>1.1326308975537742</v>
      </c>
      <c r="Z28">
        <f>Strains!Y28</f>
        <v>6.2510626290765342E-2</v>
      </c>
      <c r="AA28">
        <f>Strains!Z28</f>
        <v>4.2036418488144758</v>
      </c>
      <c r="AB28">
        <f>Strains!AA28</f>
        <v>0.26965856563666968</v>
      </c>
      <c r="AC28">
        <f>Strains!AB28</f>
        <v>0.78227044952118741</v>
      </c>
      <c r="AD28">
        <f>Strains!AC28</f>
        <v>0.14737392440137548</v>
      </c>
      <c r="AE28">
        <f>Strains!AD28</f>
        <v>1.2019544836135037</v>
      </c>
    </row>
    <row r="29" spans="1:31">
      <c r="A29">
        <f t="shared" si="0"/>
        <v>28</v>
      </c>
      <c r="B29">
        <f>Strains!A29</f>
        <v>28</v>
      </c>
      <c r="C29">
        <f>Strains!B29</f>
        <v>28</v>
      </c>
      <c r="D29">
        <f>Strains!C29</f>
        <v>980055</v>
      </c>
      <c r="E29">
        <f>Strains!D29</f>
        <v>41648.254928935188</v>
      </c>
      <c r="F29">
        <f>Strains!E29</f>
        <v>71.88</v>
      </c>
      <c r="G29">
        <f>Strains!F29</f>
        <v>35.94</v>
      </c>
      <c r="H29">
        <f>Strains!G29</f>
        <v>-135</v>
      </c>
      <c r="I29">
        <f>Strains!H29</f>
        <v>-90.2</v>
      </c>
      <c r="J29">
        <f>Strains!I29</f>
        <v>12.5</v>
      </c>
      <c r="K29">
        <f>Strains!J29</f>
        <v>-73.98</v>
      </c>
      <c r="L29">
        <f>Strains!K29</f>
        <v>-42.36</v>
      </c>
      <c r="M29">
        <f>Strains!L29</f>
        <v>-9.19</v>
      </c>
      <c r="N29">
        <f>Strains!M29</f>
        <v>0</v>
      </c>
      <c r="O29" t="str">
        <f>Strains!N29</f>
        <v>OFF</v>
      </c>
      <c r="P29">
        <f>Strains!O29</f>
        <v>32</v>
      </c>
      <c r="Q29">
        <f>Strains!P29</f>
        <v>200000</v>
      </c>
      <c r="R29">
        <f>Strains!Q29</f>
        <v>975</v>
      </c>
      <c r="S29">
        <f>Strains!R29</f>
        <v>318</v>
      </c>
      <c r="T29">
        <f>Strains!S29</f>
        <v>61</v>
      </c>
      <c r="U29">
        <f>Strains!T29</f>
        <v>11.310695090371274</v>
      </c>
      <c r="V29">
        <f>Strains!U29</f>
        <v>0.49682672335381622</v>
      </c>
      <c r="W29">
        <f>Strains!V29</f>
        <v>-90.055720724888531</v>
      </c>
      <c r="X29">
        <f>Strains!W29</f>
        <v>2.1850622549118567E-2</v>
      </c>
      <c r="Y29">
        <f>Strains!X29</f>
        <v>1.1169647507729139</v>
      </c>
      <c r="Z29">
        <f>Strains!Y29</f>
        <v>5.7502108736874058E-2</v>
      </c>
      <c r="AA29">
        <f>Strains!Z29</f>
        <v>4.616323885316679</v>
      </c>
      <c r="AB29">
        <f>Strains!AA29</f>
        <v>0.258475567581124</v>
      </c>
      <c r="AC29">
        <f>Strains!AB29</f>
        <v>0.63637554541539232</v>
      </c>
      <c r="AD29">
        <f>Strains!AC29</f>
        <v>0.13264901911913687</v>
      </c>
      <c r="AE29">
        <f>Strains!AD29</f>
        <v>1.1160833555108118</v>
      </c>
    </row>
    <row r="30" spans="1:31">
      <c r="A30">
        <f t="shared" si="0"/>
        <v>29</v>
      </c>
      <c r="B30">
        <f>Strains!A30</f>
        <v>29</v>
      </c>
      <c r="C30">
        <f>Strains!B30</f>
        <v>29</v>
      </c>
      <c r="D30">
        <f>Strains!C30</f>
        <v>980055</v>
      </c>
      <c r="E30">
        <f>Strains!D30</f>
        <v>41648.2663181713</v>
      </c>
      <c r="F30">
        <f>Strains!E30</f>
        <v>71.88</v>
      </c>
      <c r="G30">
        <f>Strains!F30</f>
        <v>35.94</v>
      </c>
      <c r="H30">
        <f>Strains!G30</f>
        <v>-135</v>
      </c>
      <c r="I30">
        <f>Strains!H30</f>
        <v>-90.2</v>
      </c>
      <c r="J30">
        <f>Strains!I30</f>
        <v>12.5</v>
      </c>
      <c r="K30">
        <f>Strains!J30</f>
        <v>-73.680000000000007</v>
      </c>
      <c r="L30">
        <f>Strains!K30</f>
        <v>-42.36</v>
      </c>
      <c r="M30">
        <f>Strains!L30</f>
        <v>-9.19</v>
      </c>
      <c r="N30">
        <f>Strains!M30</f>
        <v>0</v>
      </c>
      <c r="O30" t="str">
        <f>Strains!N30</f>
        <v>OFF</v>
      </c>
      <c r="P30">
        <f>Strains!O30</f>
        <v>32</v>
      </c>
      <c r="Q30">
        <f>Strains!P30</f>
        <v>200000</v>
      </c>
      <c r="R30">
        <f>Strains!Q30</f>
        <v>970</v>
      </c>
      <c r="S30">
        <f>Strains!R30</f>
        <v>327</v>
      </c>
      <c r="T30">
        <f>Strains!S30</f>
        <v>58</v>
      </c>
      <c r="U30">
        <f>Strains!T30</f>
        <v>12.825055289093511</v>
      </c>
      <c r="V30">
        <f>Strains!U30</f>
        <v>0.53681818354740485</v>
      </c>
      <c r="W30">
        <f>Strains!V30</f>
        <v>-90.097651075847125</v>
      </c>
      <c r="X30">
        <f>Strains!W30</f>
        <v>2.239182530757074E-2</v>
      </c>
      <c r="Y30">
        <f>Strains!X30</f>
        <v>1.1850287229269092</v>
      </c>
      <c r="Z30">
        <f>Strains!Y30</f>
        <v>5.9315529278668393E-2</v>
      </c>
      <c r="AA30">
        <f>Strains!Z30</f>
        <v>4.4644412659292305</v>
      </c>
      <c r="AB30">
        <f>Strains!AA30</f>
        <v>0.28970981030987952</v>
      </c>
      <c r="AC30">
        <f>Strains!AB30</f>
        <v>0.83391326956639233</v>
      </c>
      <c r="AD30">
        <f>Strains!AC30</f>
        <v>0.14714871227059548</v>
      </c>
      <c r="AE30">
        <f>Strains!AD30</f>
        <v>1.151037942315454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B1:J36"/>
  <sheetViews>
    <sheetView workbookViewId="0">
      <selection activeCell="F16" sqref="F16"/>
    </sheetView>
  </sheetViews>
  <sheetFormatPr defaultRowHeight="15"/>
  <cols>
    <col min="5" max="5" width="11.7109375" bestFit="1" customWidth="1"/>
  </cols>
  <sheetData>
    <row r="1" spans="2:10">
      <c r="H1" t="s">
        <v>154</v>
      </c>
      <c r="I1">
        <v>1.6608736922130301</v>
      </c>
      <c r="J1" t="s">
        <v>155</v>
      </c>
    </row>
    <row r="2" spans="2:10">
      <c r="H2" t="s">
        <v>156</v>
      </c>
      <c r="I2">
        <v>0.15552389509103487</v>
      </c>
      <c r="J2" t="s">
        <v>157</v>
      </c>
    </row>
    <row r="4" spans="2:10">
      <c r="B4" s="6" t="s">
        <v>12</v>
      </c>
      <c r="C4" s="6" t="s">
        <v>23</v>
      </c>
      <c r="D4" s="6" t="s">
        <v>158</v>
      </c>
      <c r="E4" s="6" t="s">
        <v>159</v>
      </c>
      <c r="F4" s="6" t="s">
        <v>17</v>
      </c>
      <c r="G4" s="6" t="s">
        <v>160</v>
      </c>
      <c r="H4" s="6" t="s">
        <v>161</v>
      </c>
      <c r="I4" s="6" t="s">
        <v>162</v>
      </c>
    </row>
    <row r="5" spans="2:10">
      <c r="B5" s="7">
        <f>VLOOKUP($C5,[2]Work!$A$2:$AE$30,2,FALSE)</f>
        <v>1</v>
      </c>
      <c r="C5" s="7">
        <v>1</v>
      </c>
      <c r="D5" s="7">
        <v>1</v>
      </c>
      <c r="E5" s="7">
        <v>0.15</v>
      </c>
      <c r="F5" s="7">
        <f>VLOOKUP($C5,Work!$A$2:$AE$30,23,FALSE)</f>
        <v>-90.332553412660701</v>
      </c>
      <c r="G5" s="7">
        <f>VLOOKUP($C5,Work!$A$2:$AE$30,24,FALSE)</f>
        <v>1.5212424315240934E-2</v>
      </c>
      <c r="H5" s="8">
        <f t="shared" ref="H5:H35" si="0">ABS(lambda/2/SIN(RADIANS((F5-phi0)/2)))</f>
        <v>1.1694446831875009</v>
      </c>
      <c r="I5" s="8">
        <f t="shared" ref="I5:I35" si="1">ABS(lambda/2/SIN(RADIANS((F5+G5-phi0)/2)))-H5</f>
        <v>1.5396149644830714E-4</v>
      </c>
    </row>
    <row r="6" spans="2:10">
      <c r="B6" s="7">
        <f>VLOOKUP($C6,[2]Work!$A$2:$AE$30,2,FALSE)</f>
        <v>2</v>
      </c>
      <c r="C6" s="7">
        <v>2</v>
      </c>
      <c r="D6" s="7">
        <v>2</v>
      </c>
      <c r="E6" s="7">
        <v>0.15</v>
      </c>
      <c r="F6" s="7">
        <f>VLOOKUP($C6,Work!$A$2:$AE$30,23,FALSE)</f>
        <v>-90.296503012355643</v>
      </c>
      <c r="G6" s="7">
        <f>VLOOKUP($C6,Work!$A$2:$AE$30,24,FALSE)</f>
        <v>1.5335457513990573E-2</v>
      </c>
      <c r="H6" s="8">
        <f t="shared" si="0"/>
        <v>1.1698096403900384</v>
      </c>
      <c r="I6" s="8">
        <f t="shared" si="1"/>
        <v>1.5535310022141147E-4</v>
      </c>
    </row>
    <row r="7" spans="2:10">
      <c r="B7" s="7">
        <f>VLOOKUP($C7,[2]Work!$A$2:$AE$30,2,FALSE)</f>
        <v>3</v>
      </c>
      <c r="C7" s="7">
        <v>3</v>
      </c>
      <c r="D7" s="7">
        <v>3</v>
      </c>
      <c r="E7" s="7">
        <v>0.15</v>
      </c>
      <c r="F7" s="7">
        <f>VLOOKUP($C7,Work!$A$2:$AE$30,23,FALSE)</f>
        <v>-90.269165667356461</v>
      </c>
      <c r="G7" s="7">
        <f>VLOOKUP($C7,Work!$A$2:$AE$30,24,FALSE)</f>
        <v>1.3233788993405335E-2</v>
      </c>
      <c r="H7" s="8">
        <f t="shared" si="0"/>
        <v>1.1700866198632942</v>
      </c>
      <c r="I7" s="8">
        <f t="shared" si="1"/>
        <v>1.3415458596366392E-4</v>
      </c>
    </row>
    <row r="8" spans="2:10">
      <c r="B8" s="7">
        <f>VLOOKUP($C8,[2]Work!$A$2:$AE$30,2,FALSE)</f>
        <v>4</v>
      </c>
      <c r="C8" s="7">
        <v>4</v>
      </c>
      <c r="D8" s="7">
        <v>4</v>
      </c>
      <c r="E8" s="7">
        <v>0.15</v>
      </c>
      <c r="F8" s="7">
        <f>VLOOKUP($C8,Work!$A$2:$AE$30,23,FALSE)</f>
        <v>-90.0573801669088</v>
      </c>
      <c r="G8" s="7">
        <f>VLOOKUP($C8,Work!$A$2:$AE$30,24,FALSE)</f>
        <v>1.4548500866826122E-2</v>
      </c>
      <c r="H8" s="8">
        <f t="shared" si="0"/>
        <v>1.1722391268270198</v>
      </c>
      <c r="I8" s="8">
        <f t="shared" si="1"/>
        <v>1.4830324388936944E-4</v>
      </c>
    </row>
    <row r="9" spans="2:10">
      <c r="B9" s="7">
        <f>VLOOKUP($C9,[2]Work!$A$2:$AE$30,2,FALSE)</f>
        <v>5</v>
      </c>
      <c r="C9" s="7">
        <v>5</v>
      </c>
      <c r="D9" s="7">
        <v>5</v>
      </c>
      <c r="E9" s="7">
        <v>0.15</v>
      </c>
      <c r="F9" s="7">
        <f>VLOOKUP($C9,Work!$A$2:$AE$30,23,FALSE)</f>
        <v>-90.139909471399434</v>
      </c>
      <c r="G9" s="7">
        <f>VLOOKUP($C9,Work!$A$2:$AE$30,24,FALSE)</f>
        <v>1.719164440776345E-2</v>
      </c>
      <c r="H9" s="8">
        <f t="shared" si="0"/>
        <v>1.1713989135364551</v>
      </c>
      <c r="I9" s="8">
        <f t="shared" si="1"/>
        <v>1.7487503941726601E-4</v>
      </c>
    </row>
    <row r="10" spans="2:10">
      <c r="B10" s="7">
        <f>VLOOKUP($C10,[2]Work!$A$2:$AE$30,2,FALSE)</f>
        <v>6</v>
      </c>
      <c r="C10" s="7">
        <v>6</v>
      </c>
      <c r="D10" s="7">
        <v>6</v>
      </c>
      <c r="E10" s="7">
        <v>0.15</v>
      </c>
      <c r="F10" s="7">
        <f>VLOOKUP($C10,Work!$A$2:$AE$30,23,FALSE)</f>
        <v>-90.103305199532301</v>
      </c>
      <c r="G10" s="7">
        <f>VLOOKUP($C10,Work!$A$2:$AE$30,24,FALSE)</f>
        <v>2.3412596941744329E-2</v>
      </c>
      <c r="H10" s="8">
        <f t="shared" si="0"/>
        <v>1.1717713501533256</v>
      </c>
      <c r="I10" s="8">
        <f t="shared" si="1"/>
        <v>2.3840252486873048E-4</v>
      </c>
    </row>
    <row r="11" spans="2:10">
      <c r="B11" s="7">
        <f>VLOOKUP($C11,[2]Work!$A$2:$AE$30,2,FALSE)</f>
        <v>7</v>
      </c>
      <c r="C11" s="7">
        <v>7</v>
      </c>
      <c r="D11" s="7">
        <v>7</v>
      </c>
      <c r="E11" s="7">
        <v>0.15</v>
      </c>
      <c r="F11" s="7">
        <f>VLOOKUP($C11,Work!$A$2:$AE$30,23,FALSE)</f>
        <v>-90.137352834393255</v>
      </c>
      <c r="G11" s="7">
        <f>VLOOKUP($C11,Work!$A$2:$AE$30,24,FALSE)</f>
        <v>2.3123221111233602E-2</v>
      </c>
      <c r="H11" s="8">
        <f t="shared" si="0"/>
        <v>1.1714249149173444</v>
      </c>
      <c r="I11" s="8">
        <f t="shared" si="1"/>
        <v>2.3524555565201943E-4</v>
      </c>
    </row>
    <row r="12" spans="2:10">
      <c r="B12" s="7">
        <f>VLOOKUP($C12,[2]Work!$A$2:$AE$30,2,FALSE)</f>
        <v>8</v>
      </c>
      <c r="C12" s="7">
        <v>8</v>
      </c>
      <c r="D12" s="7">
        <v>8</v>
      </c>
      <c r="E12" s="7">
        <v>0.15</v>
      </c>
      <c r="F12" s="7">
        <f>VLOOKUP($C12,Work!$A$2:$AE$30,23,FALSE)</f>
        <v>-90.073468714138329</v>
      </c>
      <c r="G12" s="7">
        <f>VLOOKUP($C12,Work!$A$2:$AE$30,24,FALSE)</f>
        <v>2.5976736443086595E-2</v>
      </c>
      <c r="H12" s="8">
        <f t="shared" si="0"/>
        <v>1.1720751904688183</v>
      </c>
      <c r="I12" s="8">
        <f t="shared" si="1"/>
        <v>2.6472758030537946E-4</v>
      </c>
    </row>
    <row r="13" spans="2:10">
      <c r="B13" s="7">
        <f>VLOOKUP($C13,[2]Work!$A$2:$AE$30,2,FALSE)</f>
        <v>9</v>
      </c>
      <c r="C13" s="7">
        <v>9</v>
      </c>
      <c r="D13" s="7">
        <v>9</v>
      </c>
      <c r="E13" s="7">
        <v>0.15</v>
      </c>
      <c r="F13" s="7">
        <f>VLOOKUP($C13,Work!$A$2:$AE$30,23,FALSE)</f>
        <v>-90.033453079274935</v>
      </c>
      <c r="G13" s="7">
        <f>VLOOKUP($C13,Work!$A$2:$AE$30,24,FALSE)</f>
        <v>2.6656627034464381E-2</v>
      </c>
      <c r="H13" s="8">
        <f t="shared" si="0"/>
        <v>1.1724830626065819</v>
      </c>
      <c r="I13" s="8">
        <f t="shared" si="1"/>
        <v>2.7194314328715663E-4</v>
      </c>
    </row>
    <row r="14" spans="2:10">
      <c r="B14" s="7">
        <f>VLOOKUP($C14,[2]Work!$A$2:$AE$30,2,FALSE)</f>
        <v>10</v>
      </c>
      <c r="C14" s="7">
        <v>10</v>
      </c>
      <c r="D14" s="7">
        <v>10</v>
      </c>
      <c r="E14" s="7">
        <v>0.15</v>
      </c>
      <c r="F14" s="7">
        <f>VLOOKUP($C14,Work!$A$2:$AE$30,23,FALSE)</f>
        <v>-90.244369062762686</v>
      </c>
      <c r="G14" s="7">
        <f>VLOOKUP($C14,Work!$A$2:$AE$30,24,FALSE)</f>
        <v>1.3438491538469665E-2</v>
      </c>
      <c r="H14" s="8">
        <f t="shared" si="0"/>
        <v>1.1703380278773134</v>
      </c>
      <c r="I14" s="8">
        <f t="shared" si="1"/>
        <v>1.3631833565619367E-4</v>
      </c>
    </row>
    <row r="15" spans="2:10">
      <c r="B15" s="7">
        <f>VLOOKUP($C15,[2]Work!$A$2:$AE$30,2,FALSE)</f>
        <v>11</v>
      </c>
      <c r="C15" s="7">
        <v>11</v>
      </c>
      <c r="D15" s="7">
        <v>11</v>
      </c>
      <c r="E15" s="7">
        <v>0.15</v>
      </c>
      <c r="F15" s="7">
        <f>VLOOKUP($C15,Work!$A$2:$AE$30,23,FALSE)</f>
        <v>-90.307263427013183</v>
      </c>
      <c r="G15" s="7">
        <f>VLOOKUP($C15,Work!$A$2:$AE$30,24,FALSE)</f>
        <v>1.4048420533344699E-2</v>
      </c>
      <c r="H15" s="8">
        <f t="shared" si="0"/>
        <v>1.1697006710739979</v>
      </c>
      <c r="I15" s="8">
        <f t="shared" si="1"/>
        <v>1.4227263037525084E-4</v>
      </c>
    </row>
    <row r="16" spans="2:10">
      <c r="B16" s="9">
        <f>VLOOKUP($C16,[2]Work!$A$2:$AE$30,2,FALSE)</f>
        <v>22</v>
      </c>
      <c r="C16" s="9">
        <v>12</v>
      </c>
      <c r="D16" s="9">
        <v>1</v>
      </c>
      <c r="E16" s="9">
        <v>2.5</v>
      </c>
      <c r="F16" s="9">
        <f>VLOOKUP($C16,Work!$A$2:$AE$30,23,FALSE)</f>
        <v>-90.266850379906543</v>
      </c>
      <c r="G16" s="9">
        <f>VLOOKUP($C16,Work!$A$2:$AE$30,24,FALSE)</f>
        <v>1.4237421889750492E-2</v>
      </c>
      <c r="H16" s="10">
        <f t="shared" si="0"/>
        <v>1.1701100872274364</v>
      </c>
      <c r="I16" s="10">
        <f t="shared" si="1"/>
        <v>1.4433931020940705E-4</v>
      </c>
    </row>
    <row r="17" spans="2:9">
      <c r="B17" s="9">
        <f>VLOOKUP($C17,[2]Work!$A$2:$AE$30,2,FALSE)</f>
        <v>21</v>
      </c>
      <c r="C17" s="9">
        <v>13</v>
      </c>
      <c r="D17" s="9">
        <v>2</v>
      </c>
      <c r="E17" s="9">
        <v>2.5</v>
      </c>
      <c r="F17" s="9">
        <f>VLOOKUP($C17,Work!$A$2:$AE$30,23,FALSE)</f>
        <v>-90.250498295515698</v>
      </c>
      <c r="G17" s="9">
        <f>VLOOKUP($C17,Work!$A$2:$AE$30,24,FALSE)</f>
        <v>1.2432801474995992E-2</v>
      </c>
      <c r="H17" s="10">
        <f t="shared" si="0"/>
        <v>1.1702758696130204</v>
      </c>
      <c r="I17" s="10">
        <f t="shared" si="1"/>
        <v>1.2609489900294868E-4</v>
      </c>
    </row>
    <row r="18" spans="2:9">
      <c r="B18" s="9">
        <f>VLOOKUP($C18,[2]Work!$A$2:$AE$30,2,FALSE)</f>
        <v>20</v>
      </c>
      <c r="C18" s="9">
        <v>14</v>
      </c>
      <c r="D18" s="9">
        <v>3</v>
      </c>
      <c r="E18" s="9">
        <v>2.5</v>
      </c>
      <c r="F18" s="9">
        <f>VLOOKUP($C18,Work!$A$2:$AE$30,23,FALSE)</f>
        <v>-90.260160776675079</v>
      </c>
      <c r="G18" s="9">
        <f>VLOOKUP($C18,Work!$A$2:$AE$30,24,FALSE)</f>
        <v>1.461583566812478E-2</v>
      </c>
      <c r="H18" s="10">
        <f t="shared" si="0"/>
        <v>1.1701778998941261</v>
      </c>
      <c r="I18" s="10">
        <f t="shared" si="1"/>
        <v>1.4820230148004931E-4</v>
      </c>
    </row>
    <row r="19" spans="2:9">
      <c r="B19" s="9">
        <f>VLOOKUP($C19,[2]Work!$A$2:$AE$30,2,FALSE)</f>
        <v>19</v>
      </c>
      <c r="C19" s="9">
        <v>15</v>
      </c>
      <c r="D19" s="9">
        <v>4</v>
      </c>
      <c r="E19" s="9">
        <v>2.5</v>
      </c>
      <c r="F19" s="9">
        <f>VLOOKUP($C19,Work!$A$2:$AE$30,23,FALSE)</f>
        <v>-90.252375576036002</v>
      </c>
      <c r="G19" s="9">
        <f>VLOOKUP($C19,Work!$A$2:$AE$30,24,FALSE)</f>
        <v>1.5355218570886611E-2</v>
      </c>
      <c r="H19" s="10">
        <f t="shared" si="0"/>
        <v>1.1702568335765533</v>
      </c>
      <c r="I19" s="10">
        <f t="shared" si="1"/>
        <v>1.557326964649608E-4</v>
      </c>
    </row>
    <row r="20" spans="2:9">
      <c r="B20" s="9">
        <f>VLOOKUP($C20,[2]Work!$A$2:$AE$30,2,FALSE)</f>
        <v>18</v>
      </c>
      <c r="C20" s="9">
        <v>16</v>
      </c>
      <c r="D20" s="9">
        <v>5</v>
      </c>
      <c r="E20" s="9">
        <v>2.5</v>
      </c>
      <c r="F20" s="9">
        <f>VLOOKUP($C20,Work!$A$2:$AE$30,23,FALSE)</f>
        <v>-89.970060081396724</v>
      </c>
      <c r="G20" s="9">
        <f>VLOOKUP($C20,Work!$A$2:$AE$30,24,FALSE)</f>
        <v>2.3702040547550172E-2</v>
      </c>
      <c r="H20" s="10">
        <f t="shared" si="0"/>
        <v>1.1731300903442008</v>
      </c>
      <c r="I20" s="10">
        <f t="shared" si="1"/>
        <v>2.4219324776186824E-4</v>
      </c>
    </row>
    <row r="21" spans="2:9">
      <c r="B21" s="9">
        <f>VLOOKUP($C21,[2]Work!$A$2:$AE$30,2,FALSE)</f>
        <v>17</v>
      </c>
      <c r="C21" s="9">
        <v>17</v>
      </c>
      <c r="D21" s="9">
        <v>6</v>
      </c>
      <c r="E21" s="9">
        <v>2.5</v>
      </c>
      <c r="F21" s="9">
        <f>VLOOKUP($C21,Work!$A$2:$AE$30,23,FALSE)</f>
        <v>-89.93947291338965</v>
      </c>
      <c r="G21" s="9">
        <f>VLOOKUP($C21,Work!$A$2:$AE$30,24,FALSE)</f>
        <v>2.7553710053955884E-2</v>
      </c>
      <c r="H21" s="10">
        <f t="shared" si="0"/>
        <v>1.1734426656641199</v>
      </c>
      <c r="I21" s="10">
        <f t="shared" si="1"/>
        <v>2.8179016974694271E-4</v>
      </c>
    </row>
    <row r="22" spans="2:9">
      <c r="B22" s="9">
        <f>VLOOKUP($C22,[2]Work!$A$2:$AE$30,2,FALSE)</f>
        <v>16</v>
      </c>
      <c r="C22" s="9">
        <v>18</v>
      </c>
      <c r="D22" s="9">
        <v>7</v>
      </c>
      <c r="E22" s="9">
        <v>2.5</v>
      </c>
      <c r="F22" s="9">
        <f>VLOOKUP($C22,Work!$A$2:$AE$30,23,FALSE)</f>
        <v>-89.957385841173732</v>
      </c>
      <c r="G22" s="9">
        <f>VLOOKUP($C22,Work!$A$2:$AE$30,24,FALSE)</f>
        <v>2.9398587842738397E-2</v>
      </c>
      <c r="H22" s="10">
        <f t="shared" si="0"/>
        <v>1.1732595801480372</v>
      </c>
      <c r="I22" s="10">
        <f t="shared" si="1"/>
        <v>3.005239911624269E-4</v>
      </c>
    </row>
    <row r="23" spans="2:9">
      <c r="B23" s="9">
        <f>VLOOKUP($C23,[2]Work!$A$2:$AE$30,2,FALSE)</f>
        <v>15</v>
      </c>
      <c r="C23" s="9">
        <v>19</v>
      </c>
      <c r="D23" s="9">
        <v>8</v>
      </c>
      <c r="E23" s="9">
        <v>2.5</v>
      </c>
      <c r="F23" s="9">
        <f>VLOOKUP($C23,Work!$A$2:$AE$30,23,FALSE)</f>
        <v>-90.019189671367769</v>
      </c>
      <c r="G23" s="9">
        <f>VLOOKUP($C23,Work!$A$2:$AE$30,24,FALSE)</f>
        <v>2.6672925503364225E-2</v>
      </c>
      <c r="H23" s="10">
        <f t="shared" si="0"/>
        <v>1.1726285501567391</v>
      </c>
      <c r="I23" s="10">
        <f t="shared" si="1"/>
        <v>2.7221100308527646E-4</v>
      </c>
    </row>
    <row r="24" spans="2:9">
      <c r="B24" s="9">
        <f>VLOOKUP($C24,[2]Work!$A$2:$AE$30,2,FALSE)</f>
        <v>14</v>
      </c>
      <c r="C24" s="9">
        <v>20</v>
      </c>
      <c r="D24" s="9">
        <v>9</v>
      </c>
      <c r="E24" s="9">
        <v>2.5</v>
      </c>
      <c r="F24" s="9">
        <f>VLOOKUP($C24,Work!$A$2:$AE$30,23,FALSE)</f>
        <v>-90.2510644389655</v>
      </c>
      <c r="G24" s="9">
        <f>VLOOKUP($C24,Work!$A$2:$AE$30,24,FALSE)</f>
        <v>1.3747310088803671E-2</v>
      </c>
      <c r="H24" s="10">
        <f t="shared" si="0"/>
        <v>1.1702701286958948</v>
      </c>
      <c r="I24" s="10">
        <f t="shared" si="1"/>
        <v>1.3942712815362412E-4</v>
      </c>
    </row>
    <row r="25" spans="2:9">
      <c r="B25" s="9">
        <f>VLOOKUP($C25,[2]Work!$A$2:$AE$30,2,FALSE)</f>
        <v>13</v>
      </c>
      <c r="C25" s="9">
        <v>21</v>
      </c>
      <c r="D25" s="9">
        <v>10</v>
      </c>
      <c r="E25" s="9">
        <v>2.5</v>
      </c>
      <c r="F25" s="9">
        <f>VLOOKUP($C25,Work!$A$2:$AE$30,23,FALSE)</f>
        <v>-90.255151361025014</v>
      </c>
      <c r="G25" s="9">
        <f>VLOOKUP($C25,Work!$A$2:$AE$30,24,FALSE)</f>
        <v>1.5465957165572034E-2</v>
      </c>
      <c r="H25" s="10">
        <f t="shared" si="0"/>
        <v>1.1702286882178983</v>
      </c>
      <c r="I25" s="10">
        <f t="shared" si="1"/>
        <v>1.5684466271514985E-4</v>
      </c>
    </row>
    <row r="26" spans="2:9">
      <c r="B26" s="9">
        <f>VLOOKUP($C26,[2]Work!$A$2:$AE$30,2,FALSE)</f>
        <v>12</v>
      </c>
      <c r="C26" s="9">
        <v>22</v>
      </c>
      <c r="D26" s="9">
        <v>11</v>
      </c>
      <c r="E26" s="9">
        <v>2.5</v>
      </c>
      <c r="F26" s="9">
        <f>VLOOKUP($C26,Work!$A$2:$AE$30,23,FALSE)</f>
        <v>-90.279173602891177</v>
      </c>
      <c r="G26" s="9">
        <f>VLOOKUP($C26,Work!$A$2:$AE$30,24,FALSE)</f>
        <v>1.5130421575723325E-2</v>
      </c>
      <c r="H26" s="10">
        <f t="shared" si="0"/>
        <v>1.1699851974334718</v>
      </c>
      <c r="I26" s="10">
        <f t="shared" si="1"/>
        <v>1.5334499000529966E-4</v>
      </c>
    </row>
    <row r="27" spans="2:9">
      <c r="B27" s="7">
        <f>VLOOKUP($C27,[2]Work!$A$2:$AE$30,2,FALSE)</f>
        <v>7</v>
      </c>
      <c r="C27" s="7">
        <v>7</v>
      </c>
      <c r="D27" s="7">
        <v>7</v>
      </c>
      <c r="E27" s="7">
        <v>0.15</v>
      </c>
      <c r="F27" s="7">
        <f>VLOOKUP($C27,Work!$A$2:$AE$30,23,FALSE)</f>
        <v>-90.137352834393255</v>
      </c>
      <c r="G27" s="7">
        <f>VLOOKUP($C27,Work!$A$2:$AE$30,24,FALSE)</f>
        <v>2.3123221111233602E-2</v>
      </c>
      <c r="H27" s="8">
        <f t="shared" si="0"/>
        <v>1.1714249149173444</v>
      </c>
      <c r="I27" s="8">
        <f t="shared" si="1"/>
        <v>2.3524555565201943E-4</v>
      </c>
    </row>
    <row r="28" spans="2:9">
      <c r="B28" s="7">
        <f>VLOOKUP($C28,[2]Work!$A$2:$AE$30,2,FALSE)</f>
        <v>23</v>
      </c>
      <c r="C28" s="7">
        <v>23</v>
      </c>
      <c r="D28" s="7">
        <v>7</v>
      </c>
      <c r="E28" s="7">
        <v>0.45</v>
      </c>
      <c r="F28" s="7">
        <f>VLOOKUP($C28,Work!$A$2:$AE$30,23,FALSE)</f>
        <v>-89.976831303032753</v>
      </c>
      <c r="G28" s="7">
        <f>VLOOKUP($C28,Work!$A$2:$AE$30,24,FALSE)</f>
        <v>3.3706947769310221E-2</v>
      </c>
      <c r="H28" s="8">
        <f t="shared" si="0"/>
        <v>1.1730609279211073</v>
      </c>
      <c r="I28" s="8">
        <f t="shared" si="1"/>
        <v>3.4440990572015551E-4</v>
      </c>
    </row>
    <row r="29" spans="2:9">
      <c r="B29" s="7">
        <f>VLOOKUP($C29,[2]Work!$A$2:$AE$30,2,FALSE)</f>
        <v>24</v>
      </c>
      <c r="C29" s="7">
        <v>24</v>
      </c>
      <c r="D29" s="7">
        <v>7</v>
      </c>
      <c r="E29" s="7">
        <v>0.75</v>
      </c>
      <c r="F29" s="7">
        <f>VLOOKUP($C29,Work!$A$2:$AE$30,23,FALSE)</f>
        <v>-89.959920811190585</v>
      </c>
      <c r="G29" s="7">
        <f>VLOOKUP($C29,Work!$A$2:$AE$30,24,FALSE)</f>
        <v>1.6899298367732563E-2</v>
      </c>
      <c r="H29" s="8">
        <f t="shared" si="0"/>
        <v>1.1732336775059318</v>
      </c>
      <c r="I29" s="8">
        <f t="shared" si="1"/>
        <v>1.7271160633458571E-4</v>
      </c>
    </row>
    <row r="30" spans="2:9">
      <c r="B30" s="7">
        <f>VLOOKUP($C30,[2]Work!$A$2:$AE$30,2,FALSE)</f>
        <v>25</v>
      </c>
      <c r="C30" s="7">
        <v>25</v>
      </c>
      <c r="D30" s="7">
        <v>7</v>
      </c>
      <c r="E30" s="7">
        <v>1.05</v>
      </c>
      <c r="F30" s="7">
        <f>VLOOKUP($C30,Work!$A$2:$AE$30,23,FALSE)</f>
        <v>-89.926347309271023</v>
      </c>
      <c r="G30" s="7">
        <f>VLOOKUP($C30,Work!$A$2:$AE$30,24,FALSE)</f>
        <v>1.9930166088124954E-2</v>
      </c>
      <c r="H30" s="8">
        <f t="shared" si="0"/>
        <v>1.173576875104398</v>
      </c>
      <c r="I30" s="8">
        <f t="shared" si="1"/>
        <v>2.0387431573487547E-4</v>
      </c>
    </row>
    <row r="31" spans="2:9">
      <c r="B31" s="7">
        <f>VLOOKUP($C31,[2]Work!$A$2:$AE$30,2,FALSE)</f>
        <v>26</v>
      </c>
      <c r="C31" s="7">
        <v>26</v>
      </c>
      <c r="D31" s="7">
        <v>7</v>
      </c>
      <c r="E31" s="7">
        <v>1.35</v>
      </c>
      <c r="F31" s="7">
        <f>VLOOKUP($C31,Work!$A$2:$AE$30,23,FALSE)</f>
        <v>-89.950672692758317</v>
      </c>
      <c r="G31" s="7">
        <f>VLOOKUP($C31,Work!$A$2:$AE$30,24,FALSE)</f>
        <v>2.1876701824796271E-2</v>
      </c>
      <c r="H31" s="8">
        <f t="shared" si="0"/>
        <v>1.1733281842411785</v>
      </c>
      <c r="I31" s="8">
        <f t="shared" si="1"/>
        <v>2.2364956979070705E-4</v>
      </c>
    </row>
    <row r="32" spans="2:9">
      <c r="B32" s="7">
        <f>VLOOKUP($C32,[2]Work!$A$2:$AE$30,2,FALSE)</f>
        <v>27</v>
      </c>
      <c r="C32" s="7">
        <v>27</v>
      </c>
      <c r="D32" s="7">
        <v>7</v>
      </c>
      <c r="E32" s="7">
        <v>1.65</v>
      </c>
      <c r="F32" s="7">
        <f>VLOOKUP($C32,Work!$A$2:$AE$30,23,FALSE)</f>
        <v>-90.038842118169342</v>
      </c>
      <c r="G32" s="7">
        <f>VLOOKUP($C32,Work!$A$2:$AE$30,24,FALSE)</f>
        <v>2.3942897611886244E-2</v>
      </c>
      <c r="H32" s="8">
        <f t="shared" si="0"/>
        <v>1.1724281082354375</v>
      </c>
      <c r="I32" s="8">
        <f t="shared" si="1"/>
        <v>2.4421537580554542E-4</v>
      </c>
    </row>
    <row r="33" spans="2:9">
      <c r="B33" s="7">
        <f>VLOOKUP($C33,[2]Work!$A$2:$AE$30,2,FALSE)</f>
        <v>28</v>
      </c>
      <c r="C33" s="7">
        <v>28</v>
      </c>
      <c r="D33" s="7">
        <v>7</v>
      </c>
      <c r="E33" s="7">
        <v>1.95</v>
      </c>
      <c r="F33" s="7">
        <f>VLOOKUP($C33,Work!$A$2:$AE$30,23,FALSE)</f>
        <v>-90.055720724888531</v>
      </c>
      <c r="G33" s="7">
        <f>VLOOKUP($C33,Work!$A$2:$AE$30,24,FALSE)</f>
        <v>2.1850622549118567E-2</v>
      </c>
      <c r="H33" s="8">
        <f t="shared" si="0"/>
        <v>1.1722560398524466</v>
      </c>
      <c r="I33" s="8">
        <f t="shared" si="1"/>
        <v>2.2276991227876408E-4</v>
      </c>
    </row>
    <row r="34" spans="2:9">
      <c r="B34" s="7">
        <f>VLOOKUP($C34,[2]Work!$A$2:$AE$30,2,FALSE)</f>
        <v>29</v>
      </c>
      <c r="C34" s="7">
        <v>29</v>
      </c>
      <c r="D34" s="7">
        <v>7</v>
      </c>
      <c r="E34" s="7">
        <v>2.25</v>
      </c>
      <c r="F34" s="7">
        <f>VLOOKUP($C34,Work!$A$2:$AE$30,23,FALSE)</f>
        <v>-90.097651075847125</v>
      </c>
      <c r="G34" s="7">
        <f>VLOOKUP($C34,Work!$A$2:$AE$30,24,FALSE)</f>
        <v>2.239182530757074E-2</v>
      </c>
      <c r="H34" s="8">
        <f t="shared" si="0"/>
        <v>1.1718289108113866</v>
      </c>
      <c r="I34" s="8">
        <f t="shared" si="1"/>
        <v>2.2803901643975166E-4</v>
      </c>
    </row>
    <row r="35" spans="2:9">
      <c r="B35" s="7">
        <f>VLOOKUP($C35,[2]Work!$A$2:$AE$30,2,FALSE)</f>
        <v>16</v>
      </c>
      <c r="C35" s="7">
        <v>18</v>
      </c>
      <c r="D35" s="7">
        <v>7</v>
      </c>
      <c r="E35" s="7">
        <v>2.5</v>
      </c>
      <c r="F35" s="7">
        <f>VLOOKUP($C35,Work!$A$2:$AE$30,23,FALSE)</f>
        <v>-89.957385841173732</v>
      </c>
      <c r="G35" s="7">
        <f>VLOOKUP($C35,Work!$A$2:$AE$30,24,FALSE)</f>
        <v>2.9398587842738397E-2</v>
      </c>
      <c r="H35" s="8">
        <f t="shared" si="0"/>
        <v>1.1732595801480372</v>
      </c>
      <c r="I35" s="8">
        <f t="shared" si="1"/>
        <v>3.005239911624269E-4</v>
      </c>
    </row>
    <row r="36" spans="2:9">
      <c r="G36" s="11">
        <f>AVERAGE(G5:G35)</f>
        <v>2.0116464792049898E-2</v>
      </c>
      <c r="I36" s="12">
        <f>AVERAGE(I5:I35)</f>
        <v>2.0489357692875915E-4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Navigation</vt:lpstr>
      <vt:lpstr>Strains</vt:lpstr>
      <vt:lpstr>980055</vt:lpstr>
      <vt:lpstr>Work</vt:lpstr>
      <vt:lpstr>d0 data</vt:lpstr>
      <vt:lpstr>lambda</vt:lpstr>
      <vt:lpstr>phi0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Gharghouri, Michael - CNBC</dc:creator>
  <cp:lastModifiedBy>Michael Gharghouri</cp:lastModifiedBy>
  <dcterms:created xsi:type="dcterms:W3CDTF">2014-01-09T11:52:11Z</dcterms:created>
  <dcterms:modified xsi:type="dcterms:W3CDTF">2014-01-09T16:59:18Z</dcterms:modified>
</cp:coreProperties>
</file>